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enniferMah\Downloads\"/>
    </mc:Choice>
  </mc:AlternateContent>
  <xr:revisionPtr revIDLastSave="0" documentId="8_{17E9CED3-9B8D-487B-ADCA-94FBD2229872}" xr6:coauthVersionLast="47" xr6:coauthVersionMax="47" xr10:uidLastSave="{00000000-0000-0000-0000-000000000000}"/>
  <bookViews>
    <workbookView xWindow="-120" yWindow="-120" windowWidth="29040" windowHeight="15720" firstSheet="2" activeTab="2" xr2:uid="{E1A32832-F09D-47B2-BA9B-013DF5EA4C8F}"/>
  </bookViews>
  <sheets>
    <sheet name="Hidden Sheet 1 - calculations" sheetId="6" state="hidden" r:id="rId1"/>
    <sheet name="Hidden Sheet 2 - result outputs" sheetId="7" state="hidden" r:id="rId2"/>
    <sheet name="1 Tool to Assess Capacity" sheetId="10" r:id="rId3"/>
    <sheet name="2 Application Form " sheetId="14" r:id="rId4"/>
    <sheet name="3 Budget" sheetId="9" r:id="rId5"/>
    <sheet name="Sheet1" sheetId="18" state="hidden" r:id="rId6"/>
    <sheet name="Hidden - All data" sheetId="15" state="hidden" r:id="rId7"/>
    <sheet name="Sheet2" sheetId="16" state="hidden" r:id="rId8"/>
    <sheet name="TP" sheetId="17" state="hidden" r:id="rId9"/>
  </sheets>
  <definedNames>
    <definedName name="_xlnm.Print_Area" localSheetId="3">'2 Application Form '!$A$1:$BQ$205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9" l="1"/>
  <c r="C46" i="9"/>
  <c r="B46" i="9"/>
  <c r="D38" i="9"/>
  <c r="C38" i="9"/>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5" i="17"/>
  <c r="B34" i="17"/>
  <c r="B33" i="17"/>
  <c r="B32" i="17"/>
  <c r="B31" i="17"/>
  <c r="B30" i="17"/>
  <c r="B29" i="17"/>
  <c r="B28" i="17"/>
  <c r="B27" i="17"/>
  <c r="B26" i="17"/>
  <c r="B24" i="17"/>
  <c r="B23" i="17"/>
  <c r="B22" i="17"/>
  <c r="B21" i="17"/>
  <c r="B20" i="17"/>
  <c r="B19" i="17"/>
  <c r="B18" i="17"/>
  <c r="B17" i="17"/>
  <c r="B16" i="17"/>
  <c r="B15" i="17"/>
  <c r="B14" i="17"/>
  <c r="B13" i="17"/>
  <c r="B12" i="17"/>
  <c r="BP3" i="16"/>
  <c r="BQ3" i="16"/>
  <c r="BR3" i="16"/>
  <c r="BS3" i="16"/>
  <c r="BT3" i="16"/>
  <c r="BU3" i="16"/>
  <c r="BV3" i="16"/>
  <c r="BW3" i="16"/>
  <c r="BM3" i="16"/>
  <c r="BN3" i="16"/>
  <c r="BO3" i="16"/>
  <c r="AJ3" i="16"/>
  <c r="AK3" i="16"/>
  <c r="AL3" i="16"/>
  <c r="AM3" i="16"/>
  <c r="AN3" i="16"/>
  <c r="AO3" i="16"/>
  <c r="AP3" i="16"/>
  <c r="AQ3" i="16"/>
  <c r="AR3" i="16"/>
  <c r="AS3" i="16"/>
  <c r="AT3" i="16"/>
  <c r="AU3" i="16"/>
  <c r="AV3" i="16"/>
  <c r="AW3" i="16"/>
  <c r="AX3" i="16"/>
  <c r="AY3" i="16"/>
  <c r="AZ3" i="16"/>
  <c r="BA3" i="16"/>
  <c r="BB3" i="16"/>
  <c r="BC3" i="16"/>
  <c r="BD3" i="16"/>
  <c r="BE3" i="16"/>
  <c r="BF3" i="16"/>
  <c r="BL3" i="16"/>
  <c r="I3" i="16"/>
  <c r="J3" i="16"/>
  <c r="K3" i="16"/>
  <c r="L3" i="16"/>
  <c r="M3" i="16"/>
  <c r="N3" i="16"/>
  <c r="O3" i="16"/>
  <c r="P3" i="16"/>
  <c r="Q3" i="16"/>
  <c r="R3" i="16"/>
  <c r="S3" i="16"/>
  <c r="T3" i="16"/>
  <c r="U3" i="16"/>
  <c r="V3" i="16"/>
  <c r="W3" i="16"/>
  <c r="X3" i="16"/>
  <c r="Z3" i="16"/>
  <c r="AA3" i="16"/>
  <c r="AB3" i="16"/>
  <c r="AC3" i="16"/>
  <c r="AD3" i="16"/>
  <c r="AE3" i="16"/>
  <c r="AF3" i="16"/>
  <c r="AG3" i="16"/>
  <c r="AH3" i="16"/>
  <c r="AI3" i="16"/>
  <c r="C3" i="16"/>
  <c r="D3" i="16"/>
  <c r="E3" i="16"/>
  <c r="F3" i="16"/>
  <c r="G3" i="16"/>
  <c r="H3" i="16"/>
  <c r="B3" i="16"/>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CV3" i="16"/>
  <c r="CU3" i="16"/>
  <c r="CP3" i="16"/>
  <c r="CT3" i="16"/>
  <c r="CO3" i="16"/>
  <c r="CS3" i="16"/>
  <c r="CN3" i="16"/>
  <c r="CR3" i="16"/>
  <c r="CM3" i="16"/>
  <c r="CQ3" i="16"/>
  <c r="CL3" i="16"/>
  <c r="CK3" i="16"/>
  <c r="CJ3" i="16"/>
  <c r="CI3" i="16"/>
  <c r="CH3" i="16"/>
  <c r="CG3" i="16"/>
  <c r="CF3" i="16"/>
  <c r="CE3" i="16"/>
  <c r="CD3" i="16"/>
  <c r="CC3" i="16"/>
  <c r="CB3" i="16"/>
  <c r="CA3" i="16"/>
  <c r="BZ3" i="16"/>
  <c r="BX3" i="16"/>
  <c r="BY3" i="16"/>
  <c r="DA3" i="15"/>
  <c r="CZ3" i="15"/>
  <c r="CY3" i="15"/>
  <c r="CX3" i="15"/>
  <c r="CW3" i="15"/>
  <c r="CQ3" i="15"/>
  <c r="CP3" i="15"/>
  <c r="CO3" i="15"/>
  <c r="CN3" i="15"/>
  <c r="CM3" i="15"/>
  <c r="CL3" i="15"/>
  <c r="CK3" i="15"/>
  <c r="CJ3" i="15"/>
  <c r="CI3" i="15"/>
  <c r="CH3" i="15"/>
  <c r="CG3" i="15"/>
  <c r="CF3" i="15"/>
  <c r="CE3" i="15"/>
  <c r="CD3" i="15"/>
  <c r="CC3" i="15"/>
  <c r="CB3" i="15"/>
  <c r="CA3" i="15"/>
  <c r="BZ3" i="15"/>
  <c r="BY3" i="15"/>
  <c r="BX3" i="15"/>
  <c r="BN3" i="15"/>
  <c r="BW3" i="15"/>
  <c r="BQ3" i="15"/>
  <c r="BV3" i="15"/>
  <c r="BU3" i="15"/>
  <c r="BT3" i="15"/>
  <c r="BS3" i="15"/>
  <c r="BR3" i="15"/>
  <c r="BP3" i="15"/>
  <c r="BO3" i="15"/>
  <c r="BM3" i="15"/>
  <c r="BL3" i="15"/>
  <c r="BA3" i="15"/>
  <c r="AZ3" i="15"/>
  <c r="AW3" i="15"/>
  <c r="AX3" i="15"/>
  <c r="AT3" i="15"/>
  <c r="AI3" i="15"/>
  <c r="I3" i="15"/>
  <c r="E3" i="15"/>
  <c r="D3" i="15"/>
  <c r="C3" i="15"/>
  <c r="G3" i="15"/>
  <c r="AS3" i="15"/>
  <c r="AR3" i="15"/>
  <c r="AQ3" i="15"/>
  <c r="AP3" i="15"/>
  <c r="AO3" i="15"/>
  <c r="AN3" i="15"/>
  <c r="AM3" i="15"/>
  <c r="AL3" i="15"/>
  <c r="AK3" i="15"/>
  <c r="AH3" i="15"/>
  <c r="AG3" i="15"/>
  <c r="AF3" i="15"/>
  <c r="AE3" i="15"/>
  <c r="AD3" i="15"/>
  <c r="AC3" i="15"/>
  <c r="AB3" i="15"/>
  <c r="AA3" i="15"/>
  <c r="Z3" i="15"/>
  <c r="X3" i="15"/>
  <c r="W3" i="15"/>
  <c r="V3" i="15"/>
  <c r="U3" i="15"/>
  <c r="T3" i="15"/>
  <c r="S3" i="15"/>
  <c r="R3" i="15"/>
  <c r="Q3" i="15"/>
  <c r="P3" i="15"/>
  <c r="O3" i="15"/>
  <c r="N3" i="15"/>
  <c r="M3" i="15"/>
  <c r="L3" i="15"/>
  <c r="AV3" i="15"/>
  <c r="AY3" i="15"/>
  <c r="AU3" i="15"/>
  <c r="DC3" i="15" l="1"/>
  <c r="BF3" i="15"/>
  <c r="BE3" i="15"/>
  <c r="BD3" i="15"/>
  <c r="BC3" i="15"/>
  <c r="BB3" i="15"/>
  <c r="H3" i="15"/>
  <c r="B3" i="15"/>
  <c r="F3" i="15"/>
  <c r="DP3" i="15"/>
  <c r="DP4" i="15"/>
  <c r="AD96" i="14"/>
  <c r="P98" i="14"/>
  <c r="C22" i="7" l="1"/>
  <c r="G7" i="6"/>
  <c r="D7" i="6"/>
  <c r="E7" i="6" s="1"/>
  <c r="B13" i="6"/>
  <c r="B12" i="6"/>
  <c r="B11" i="6"/>
  <c r="B10" i="6"/>
  <c r="B9" i="6"/>
  <c r="B8" i="6"/>
  <c r="B7" i="6"/>
  <c r="B6" i="6"/>
  <c r="B5" i="6"/>
  <c r="B4" i="6"/>
  <c r="C30" i="7"/>
  <c r="C21" i="7"/>
  <c r="C23" i="7"/>
  <c r="C31" i="7"/>
  <c r="C33" i="7"/>
  <c r="G13" i="6"/>
  <c r="H13" i="6" s="1"/>
  <c r="G12" i="6"/>
  <c r="H12" i="6" s="1"/>
  <c r="U254" i="10" s="1"/>
  <c r="AD100" i="14" s="1"/>
  <c r="G11" i="6"/>
  <c r="H11" i="6" s="1"/>
  <c r="C32" i="7" s="1"/>
  <c r="G10" i="6"/>
  <c r="H10" i="6" s="1"/>
  <c r="U250" i="10" s="1"/>
  <c r="P100" i="14" s="1"/>
  <c r="G9" i="6"/>
  <c r="H9" i="6" s="1"/>
  <c r="C36" i="7" s="1"/>
  <c r="G8" i="6"/>
  <c r="H8" i="6" s="1"/>
  <c r="D256" i="10" s="1"/>
  <c r="G6" i="6"/>
  <c r="H6" i="6" s="1"/>
  <c r="G5" i="6"/>
  <c r="H5" i="6" s="1"/>
  <c r="G4" i="6"/>
  <c r="H4" i="6" s="1"/>
  <c r="D5" i="6"/>
  <c r="E5" i="6" s="1"/>
  <c r="D13" i="6"/>
  <c r="E13" i="6" s="1"/>
  <c r="D12" i="6"/>
  <c r="E12" i="6" s="1"/>
  <c r="D11" i="6"/>
  <c r="E11" i="6" s="1"/>
  <c r="D10" i="6"/>
  <c r="E10" i="6" s="1"/>
  <c r="D9" i="6"/>
  <c r="E9" i="6" s="1"/>
  <c r="C29" i="7" s="1"/>
  <c r="D8" i="6"/>
  <c r="E8" i="6" s="1"/>
  <c r="D6" i="6"/>
  <c r="E6" i="6" s="1"/>
  <c r="D4" i="6"/>
  <c r="E4" i="6" s="1"/>
  <c r="D75" i="9"/>
  <c r="D74" i="9"/>
  <c r="D73" i="9"/>
  <c r="D72" i="9"/>
  <c r="D71" i="9"/>
  <c r="D66" i="9"/>
  <c r="D65" i="9"/>
  <c r="D64" i="9"/>
  <c r="D63" i="9"/>
  <c r="C55" i="9"/>
  <c r="B55" i="9"/>
  <c r="D54" i="9"/>
  <c r="D53" i="9"/>
  <c r="D52" i="9"/>
  <c r="D51" i="9"/>
  <c r="D50" i="9"/>
  <c r="D49" i="9"/>
  <c r="D45" i="9"/>
  <c r="D44" i="9"/>
  <c r="D43" i="9"/>
  <c r="D42" i="9"/>
  <c r="D41" i="9"/>
  <c r="B38" i="9"/>
  <c r="D37" i="9"/>
  <c r="D36" i="9"/>
  <c r="D35" i="9"/>
  <c r="D34" i="9"/>
  <c r="D33" i="9"/>
  <c r="C30" i="9"/>
  <c r="B30" i="9"/>
  <c r="D29" i="9"/>
  <c r="D30" i="9" s="1"/>
  <c r="D28" i="9"/>
  <c r="D27" i="9"/>
  <c r="D26" i="9"/>
  <c r="C23" i="9"/>
  <c r="B23" i="9"/>
  <c r="D22" i="9"/>
  <c r="D21" i="9"/>
  <c r="D20" i="9"/>
  <c r="D19" i="9"/>
  <c r="D18" i="9"/>
  <c r="D16" i="9"/>
  <c r="D15" i="9"/>
  <c r="B57" i="9" l="1"/>
  <c r="D76" i="9"/>
  <c r="D55" i="9"/>
  <c r="D67" i="9"/>
  <c r="D23" i="9"/>
  <c r="D57" i="9" s="1"/>
  <c r="H7" i="6"/>
  <c r="D254" i="10" s="1"/>
  <c r="P96" i="14" s="1"/>
  <c r="U256" i="10"/>
  <c r="AS96" i="14" s="1"/>
  <c r="U252" i="10"/>
  <c r="AD98" i="14" s="1"/>
  <c r="C35" i="7"/>
  <c r="U248" i="10"/>
  <c r="D252" i="10"/>
  <c r="B100" i="14" s="1"/>
  <c r="D250" i="10"/>
  <c r="B98" i="14" s="1"/>
  <c r="D248" i="10"/>
  <c r="B96" i="14" s="1"/>
  <c r="C57" i="9"/>
  <c r="D78" i="9" l="1"/>
  <c r="C34" i="7"/>
  <c r="N25" i="6" s="1"/>
  <c r="N24" i="6"/>
  <c r="N22" i="6"/>
  <c r="N13" i="6"/>
  <c r="N21" i="6"/>
  <c r="N23" i="6"/>
  <c r="N20" i="6"/>
  <c r="N12" i="6" l="1"/>
  <c r="C27" i="7"/>
  <c r="D281" i="10" s="1"/>
  <c r="D277" i="10"/>
  <c r="N16" i="6"/>
  <c r="F4" i="6"/>
  <c r="N14" i="6"/>
  <c r="D275" i="10"/>
  <c r="N15" i="6"/>
  <c r="C38" i="7"/>
  <c r="C37" i="7"/>
  <c r="F5" i="6"/>
  <c r="F6" i="6"/>
  <c r="F7" i="6"/>
  <c r="F8" i="6"/>
  <c r="F9" i="6"/>
  <c r="F10" i="6"/>
  <c r="F11" i="6"/>
  <c r="F12" i="6"/>
  <c r="F13" i="6"/>
  <c r="I6" i="6" l="1"/>
  <c r="I13" i="6"/>
  <c r="I11" i="6"/>
  <c r="I12" i="6"/>
  <c r="I7" i="6"/>
  <c r="I8" i="6"/>
  <c r="I9" i="6"/>
  <c r="N19" i="6"/>
  <c r="N28" i="6"/>
  <c r="N17" i="6"/>
  <c r="D279" i="10"/>
  <c r="DB3" i="15" s="1"/>
  <c r="I10" i="6"/>
  <c r="I5" i="6"/>
  <c r="I4" i="6"/>
  <c r="N4" i="6"/>
  <c r="I242" i="10" s="1"/>
  <c r="BG3" i="15" s="1"/>
  <c r="BG3" i="16" s="1"/>
  <c r="N5" i="6"/>
  <c r="I244" i="10" s="1"/>
  <c r="BH3" i="15" s="1"/>
  <c r="BH3" i="16" s="1"/>
  <c r="N10" i="6" l="1"/>
  <c r="H264" i="10" s="1"/>
  <c r="BK3" i="15" s="1"/>
  <c r="BK3" i="16" s="1"/>
  <c r="N9" i="6"/>
  <c r="H262" i="10" s="1"/>
  <c r="BJ3" i="15" s="1"/>
  <c r="BJ3" i="16" s="1"/>
  <c r="N8" i="6"/>
  <c r="H260" i="10" s="1"/>
  <c r="BI3" i="15" s="1"/>
  <c r="BI3" i="16" s="1"/>
  <c r="D269" i="10" l="1"/>
  <c r="D271" i="10"/>
  <c r="D273" i="10"/>
</calcChain>
</file>

<file path=xl/sharedStrings.xml><?xml version="1.0" encoding="utf-8"?>
<sst xmlns="http://schemas.openxmlformats.org/spreadsheetml/2006/main" count="946" uniqueCount="426">
  <si>
    <t>Yes Count</t>
  </si>
  <si>
    <t>Yes Percent</t>
  </si>
  <si>
    <t>Rank</t>
  </si>
  <si>
    <t>No count</t>
  </si>
  <si>
    <t>No Percent</t>
  </si>
  <si>
    <t>GOVERNANCE AND LEADERSHIP</t>
  </si>
  <si>
    <t>HUMAN RESOURCES</t>
  </si>
  <si>
    <t>GRANTS AND FUNDS DEVELOPMENT</t>
  </si>
  <si>
    <t>SERVICE DELIVERY</t>
  </si>
  <si>
    <t>IMPACT MEASUREMENT AND REPORTING</t>
  </si>
  <si>
    <t>PARTNERSHIPS AND COLLABORATIONS</t>
  </si>
  <si>
    <t>FINANCIAL MANAGEMENT</t>
  </si>
  <si>
    <t>HUMAN CENTEREDNESS / EMPATHY</t>
  </si>
  <si>
    <t>LIVED EXPERIENCE INTEGRATION</t>
  </si>
  <si>
    <t>ORGANIZATIONAL LEARNING</t>
  </si>
  <si>
    <r>
      <t>Result Criteria</t>
    </r>
    <r>
      <rPr>
        <sz val="12"/>
        <rFont val="Aptos"/>
        <family val="2"/>
      </rPr>
      <t> </t>
    </r>
  </si>
  <si>
    <t>Domain</t>
  </si>
  <si>
    <r>
      <t>Proposed Activity</t>
    </r>
    <r>
      <rPr>
        <sz val="12"/>
        <rFont val="Aptos"/>
        <family val="2"/>
      </rPr>
      <t> </t>
    </r>
  </si>
  <si>
    <t>If &lt;60% in Governance and Leadership </t>
  </si>
  <si>
    <t xml:space="preserve">Consider having your board participate in ARAISA’s board governance training.
Consider applying for funds for board members to attend certified board training.
Consider developing or updating board roles and responsibilities. </t>
  </si>
  <si>
    <t xml:space="preserve">If "Does our board or leadership team have clearly defined roles and responsibilities?" = no </t>
  </si>
  <si>
    <t>Consider developing or updating board roles and responsibilities.</t>
  </si>
  <si>
    <t>If they check NO to having a mission or vision statement </t>
  </si>
  <si>
    <t>Consider using this grant to apply for funds to hire staff or a consultant to guide the development of a mission and vision statement </t>
  </si>
  <si>
    <t>If they check no to having a strategic plan </t>
  </si>
  <si>
    <t>Or have your leadership team and volunteers participate in training to complete a strategic plan  </t>
  </si>
  <si>
    <t>If &lt;60% in Service Delivery</t>
  </si>
  <si>
    <t>Consider having your leadership team or staff participate in the ARAISA-NBMC training on settlement service delivery.</t>
  </si>
  <si>
    <t>OR If they have &lt;50% in board governance </t>
  </si>
  <si>
    <t>Consider applying for funds in this grant to hire staff or a consultant to support the development or revisiting of a strategic or sustainability plan.   </t>
  </si>
  <si>
    <t>If &lt;60% in Grants &amp; Fund Development </t>
  </si>
  <si>
    <t xml:space="preserve">Consider training existing staff or volunteers in grant writing and funds development by participating in the ARAISA-NBMC training on for grant and funds development.    
Consider applying for funds in this project to hire staff to look at what grants are available and suitable, learn the skills and knowledge required to write grants, and plan with the rest of your team what grants align most with your vision, direction, and plans. 
Consider applying for funds in this project to a consultant for  temporary grant support. 
Consider applying for funds to for a staff to create a calendar of grant opportunities that can be shared with other organizations </t>
  </si>
  <si>
    <t>If &lt;60% in Accounting &amp; Financial Management </t>
  </si>
  <si>
    <t xml:space="preserve">Consider having your leadership team or staff participate in the ARAISA-NBMC training on financial management 
Consider applying for funds in this grant to hire staff or a consultant to support your organization in learning about or developing financial policies and procedures, to train staff/volunteers in accounting, bookkeeping, and budeting, and conducting internal financial reviews.    
</t>
  </si>
  <si>
    <t>If &lt;60% in   </t>
  </si>
  <si>
    <t xml:space="preserve">Create a learning calendar with staff /volunteer training. 
Conduct regular project debriefs (“What worked? What didn’t?”). 
Document lessons learned after every major initiative. </t>
  </si>
  <si>
    <t>Organizational learning </t>
  </si>
  <si>
    <t>Develop a knowledge and repository (Google Drive, Notion, SharePoint). </t>
  </si>
  <si>
    <t>Conduct regular project debriefs (“What worked? What didn’t?”). </t>
  </si>
  <si>
    <t>Document lessons learned after every major initiative. </t>
  </si>
  <si>
    <t> </t>
  </si>
  <si>
    <t>If &lt;60% in Human Centeredness and Empathy </t>
  </si>
  <si>
    <t>Review ways to increase accessibility, inclusivity, safety, empathy, compassion, and ways to foster relationships. </t>
  </si>
  <si>
    <t>If &lt;60% in Lived Experience Integration </t>
  </si>
  <si>
    <t xml:space="preserve">Engage newcomers in co-design of programs and policies. 
Build feedback loops where clients see how their input is used. </t>
  </si>
  <si>
    <t>Build feedback loops where clients see how their input is used. </t>
  </si>
  <si>
    <t>If &lt;60% in Human resources </t>
  </si>
  <si>
    <t>Consider having your leadership team or staff participate in the ARAISA-NBMC training on human resources </t>
  </si>
  <si>
    <t>If no to 3 “do we actively attempt to find funds for paid staff” and no to 4 “do we actively recruit more volunteers” and/or yes to 10 “does the organization frequently need to recruit or replace staff and volunteers” </t>
  </si>
  <si>
    <t>Consider applying for funds in this project to hire staff for volunteer recruitment, training, and to work on volunteer retention </t>
  </si>
  <si>
    <t>If they check no to HR 11 sufficient capacity, and no to G&amp;FD12 “do we have a plan outlining how the organization will remain stable long-term"  </t>
  </si>
  <si>
    <t>Consider applying for funds in this project to hire staff to support the development of a sustainability plan </t>
  </si>
  <si>
    <r>
      <t xml:space="preserve">If no to </t>
    </r>
    <r>
      <rPr>
        <sz val="12"/>
        <color rgb="FF000000"/>
        <rFont val="Aptos"/>
        <family val="2"/>
      </rPr>
      <t>G&amp;FD12 “do we have a plan outlining how the organization will remain stable long-term" </t>
    </r>
  </si>
  <si>
    <t>Consider applying for funds in this project to hire staff to support the organization to explore diversified funding models </t>
  </si>
  <si>
    <r>
      <t xml:space="preserve">If &lt;60% in </t>
    </r>
    <r>
      <rPr>
        <sz val="12"/>
        <color rgb="FF000000"/>
        <rFont val="Aptos"/>
        <family val="2"/>
      </rPr>
      <t xml:space="preserve">Impact Measurement and Reporting and </t>
    </r>
    <r>
      <rPr>
        <sz val="12"/>
        <rFont val="Aptos"/>
        <family val="2"/>
      </rPr>
      <t>yes to “want to do government grant funded newcomer services (federally or provincially funded)” </t>
    </r>
  </si>
  <si>
    <t>Consider applying for funds in this project to develop a simple monitoring &amp; evaluation (M&amp;E) tools, or learn about data collection, reporting, and culturally-appropriate tools for tracking impact</t>
  </si>
  <si>
    <t>If &lt;60% in Q1-9 of Partnerships and Collaboration </t>
  </si>
  <si>
    <t>Consider applying for funds in this project to map existing and potential partners and collaborators (healthcare, schools, legal aid, community groups). 
Consider how you might work together with some of the potential partners mapped – consider how you might foster open communication, share information/resources, and build trusting relationships.</t>
  </si>
  <si>
    <t>If &gt; 60% in Partnerships and Collaboration  </t>
  </si>
  <si>
    <t>Consider Co-developing small pilot projects with partners or hosting joint community events.
Consider join a Local Immigration Partnership or Reseau Immigration Francaise, or engaging in other cross-sector committees or communities of practice</t>
  </si>
  <si>
    <t>If yes to one of these do you know other grassroots groups that you want to share resources or spaces with? Do you want to share resources and spaces with other grassroots groups? AND &gt;60% in Partnerships and Collaboration, then suggest this </t>
  </si>
  <si>
    <t>Consider applying for funds in this project for shared office, meeting space (rent), or hub (collaborative workspace) for multiple ethnocultural groups and also develop a plan to sustain this past funding. 
Consider applying for funds in this project  to create resources that can benefit multiple grassroots groups.
Host local networking or peer-learning events.</t>
  </si>
  <si>
    <t>If yes to BOTH SD14”Do you know regions or specific groups of newcomers where there are unsupported newcomers that would benefit from newcomer services that you provide?”  AND SD 15“Do you want to expand your services into those regions?”   then  </t>
  </si>
  <si>
    <t>Consider applying for funds in this project to hire staff to conduct outreach to other areas, or specific groups of newcomers, that would benefit from your organization’s support </t>
  </si>
  <si>
    <t>If yes to “want to provide government grant funded newcomer services (federally or provincially funded)”  </t>
  </si>
  <si>
    <t>Consider applying for funds in this project to hire staff that can: plan activities that will align with your organizations strategic/sustainability plan, and the goals of different funders, developing client feedback tools (surveys, focus groups, suggestion boxes). 
Consider applying for funds in this project to hire staff or a consultant to develop a secure method to track individuals you support.
Consider learning about standardized service delivery guidelines.</t>
  </si>
  <si>
    <t>If yes to “want to do government grant funded newcomer services (federally or provincially funded)” and &lt;50% in human centeredness </t>
  </si>
  <si>
    <t>Training for frontline workers on trauma-informed care, cultural competence, other specific service delivery areas. </t>
  </si>
  <si>
    <t>If &lt; Q4-”16” and yes to “want to do government grant funded newcomer services (federally or provincially funded)” </t>
  </si>
  <si>
    <t>Consider having your leadership team or staff participate in the ARAISA-NBMC training on government funding and government service delivery </t>
  </si>
  <si>
    <t>does your organization hold traditional wisdom that other organizations could learn and grow from?  AND do you want to share that ? </t>
  </si>
  <si>
    <t>Support other grassroots organizations to learn from traditional wisdom (ex. Indigenous, afro-centric, collaborative community care models) </t>
  </si>
  <si>
    <t>If high in collaboration and high in human centeredness and low in governance </t>
  </si>
  <si>
    <t>Consider working with other groups to learn about board governance </t>
  </si>
  <si>
    <t>If high in collaboration and human centeredness and low in finances </t>
  </si>
  <si>
    <t>Consider working with other groups to learn about finances together </t>
  </si>
  <si>
    <t>If high in collaboration and human centeredness and/or  low in funds development </t>
  </si>
  <si>
    <t>Consider working with other groups to learn about funds development </t>
  </si>
  <si>
    <t>If high in collaboration and human centeredness and/or  low in funds development and service delivery </t>
  </si>
  <si>
    <t>Consider developing service delivery plans together with other groups </t>
  </si>
  <si>
    <t>TOOL TO ASSESS ORGANIZATIONAL CAPACITY</t>
  </si>
  <si>
    <t xml:space="preserve">The tool below is designed to help grassroots organizations quickly understand their strengths and areas where they may need to build capacity.  This section contains yes -no questions in 10 capacity domains:  </t>
  </si>
  <si>
    <t xml:space="preserve">    - Governance &amp; Leadership</t>
  </si>
  <si>
    <t xml:space="preserve">    - Partnerships &amp; Collaboration</t>
  </si>
  <si>
    <t xml:space="preserve">    - Human Resources</t>
  </si>
  <si>
    <t xml:space="preserve">    - Financial Management</t>
  </si>
  <si>
    <t xml:space="preserve">    - Grants &amp; Funds Development</t>
  </si>
  <si>
    <t xml:space="preserve">    - Human-Centeredness / Empathy</t>
  </si>
  <si>
    <t xml:space="preserve">    - Service Delivery</t>
  </si>
  <si>
    <t xml:space="preserve">    - Lived Experience Integration</t>
  </si>
  <si>
    <t xml:space="preserve">    - Impact Measurement &amp; Reporting</t>
  </si>
  <si>
    <t xml:space="preserve">    - Organizational Learning</t>
  </si>
  <si>
    <t>For each question:</t>
  </si>
  <si>
    <t xml:space="preserve">   - Place an “X” in the box to the LEFT of your chosen response.</t>
  </si>
  <si>
    <t xml:space="preserve">   - Choose YES if your organization is currently practicing or has implemented the item.</t>
  </si>
  <si>
    <t xml:space="preserve">   - Choose NO if the statement does not reflect your organization, or if it is something you do inconsistently.</t>
  </si>
  <si>
    <t xml:space="preserve"> (TIP: When unsure, choose “NO”)</t>
  </si>
  <si>
    <t>Example:</t>
  </si>
  <si>
    <t>Yes</t>
  </si>
  <si>
    <t>No</t>
  </si>
  <si>
    <t>Does our organization have a strategic plan? </t>
  </si>
  <si>
    <t xml:space="preserve">Does our organization have a vision and mission? </t>
  </si>
  <si>
    <t>Does our organization have a plan of activities? </t>
  </si>
  <si>
    <t xml:space="preserve">Does our leadership clearly communicate vision and direction? </t>
  </si>
  <si>
    <t xml:space="preserve">Does our board or leadership team have clearly defined roles and responsibilities? </t>
  </si>
  <si>
    <t xml:space="preserve">Does the board meets regularly and keeps documented minutes? </t>
  </si>
  <si>
    <t xml:space="preserve">Do our board members understand the needs of the communities we serve? </t>
  </si>
  <si>
    <t xml:space="preserve">Does our leadership team create a safe, respectful work environment? </t>
  </si>
  <si>
    <t>Does our leadership team make decisions based on community needs?</t>
  </si>
  <si>
    <t xml:space="preserve">Does our leadership team model integrity and accountability? </t>
  </si>
  <si>
    <t xml:space="preserve">Does our board and leadership provide oversight for finances and risk management? </t>
  </si>
  <si>
    <t xml:space="preserve">Does our leadership team include people with lived experience (e.g., newcomers, refugees, marginalized identities)? </t>
  </si>
  <si>
    <t xml:space="preserve">Do we actively recruit more volunteers? </t>
  </si>
  <si>
    <t xml:space="preserve">Do we actively attempt to find funds for paid staff? </t>
  </si>
  <si>
    <t xml:space="preserve">Do our staff and volunteers receive orientation and/or onboarding? </t>
  </si>
  <si>
    <t xml:space="preserve">Do our staff and volunteers have job descriptions, or they clear on what they should and shouldn’t do? </t>
  </si>
  <si>
    <t xml:space="preserve">Do we have HR policies are available and are up-to-date? </t>
  </si>
  <si>
    <t xml:space="preserve">Do staff and volunteers have learning and development opportunities? </t>
  </si>
  <si>
    <t xml:space="preserve">Are we identifying and developing staff/volunteers to be future leaders? </t>
  </si>
  <si>
    <t xml:space="preserve">Do staff and volunteers actively engage during meetings or activities? </t>
  </si>
  <si>
    <t xml:space="preserve">Are staff and volunteers willing to take initiative beyond their basic tasks when necessary? </t>
  </si>
  <si>
    <t xml:space="preserve">Does our organization have multiple incomes that support the organization mission and vision?  </t>
  </si>
  <si>
    <t xml:space="preserve">Are we aware of any grant funding opportunities (besides this one) that our organization can apply for?  </t>
  </si>
  <si>
    <t xml:space="preserve">Has our organization received a federal or provincial grant in the past?  </t>
  </si>
  <si>
    <t xml:space="preserve">Has our organization received municipal and foundation grants in the past?  </t>
  </si>
  <si>
    <t xml:space="preserve">Has our organization developed any social enterprises or fundraised in the past? 																																														</t>
  </si>
  <si>
    <t xml:space="preserve">Do we involve staff or community voices in writing proposals? </t>
  </si>
  <si>
    <t xml:space="preserve">Do we estimate costs for activities and services we are planning? </t>
  </si>
  <si>
    <t xml:space="preserve">Do we pay attention to funder deadlines and requirements?  </t>
  </si>
  <si>
    <t xml:space="preserve">Do we have a plan outlining how the organization will remain stable long-term? </t>
  </si>
  <si>
    <t xml:space="preserve">Do staff, board members or volunteers clearly understand the organization’s long-term goals? </t>
  </si>
  <si>
    <t xml:space="preserve">Do we want to apply to provide government grant funded newcomer services (federally or provincially funded)?   </t>
  </si>
  <si>
    <t xml:space="preserve">Have we delivered programs for newcomers?  </t>
  </si>
  <si>
    <t xml:space="preserve">Are our spaces welcoming, culturally respectful, and our services delivered in a culturally sensitive way? </t>
  </si>
  <si>
    <t xml:space="preserve">Are we flexible in meeting the diverse needs of clients?  </t>
  </si>
  <si>
    <t xml:space="preserve">Do we understand the role and responsibilities of Immigration Refugee and Citizenship Canada and provincial settlement support?  </t>
  </si>
  <si>
    <t xml:space="preserve">Do we have a way to record and keep client information private and confidential?  </t>
  </si>
  <si>
    <t>Do we have effective ways to share information with our clients and partners?</t>
  </si>
  <si>
    <t xml:space="preserve">Do staff and volunteers understand how the organization operates and the procedures on how to run the activities of the organization?  </t>
  </si>
  <si>
    <t>Do we know which organizations we can refer newcomers to when needs fall outside of our scope?</t>
  </si>
  <si>
    <t xml:space="preserve">Do we want to expand your services into those regions or groups of people? </t>
  </si>
  <si>
    <t xml:space="preserve">Do we have a way of tracking the people we support (ex. Spreadsheet, database, etc.)?  </t>
  </si>
  <si>
    <t xml:space="preserve">Can we gather data on the program’s operations (clients served, budget, success stories, challenges) to support our current application?  </t>
  </si>
  <si>
    <t xml:space="preserve">Do we have experience writing reports that show our organization’s impact? </t>
  </si>
  <si>
    <t xml:space="preserve">Have we developed or administered client satisfaction and service quality surveys/interviews?  </t>
  </si>
  <si>
    <t xml:space="preserve">Do we celebrate community/client successes and share them back?  </t>
  </si>
  <si>
    <t xml:space="preserve">Do our programs align with some funders’ objectives?  </t>
  </si>
  <si>
    <t xml:space="preserve">Do we share impact reports with staff, board, and community partners? </t>
  </si>
  <si>
    <t xml:space="preserve">Do we track long-term community outcomes, and not just outputs? </t>
  </si>
  <si>
    <t>Do we create an environment where we foster open communication and safe spaces with partner organisations ?</t>
  </si>
  <si>
    <t xml:space="preserve">Do we spend time building trusting relationships with partner organisations? </t>
  </si>
  <si>
    <t xml:space="preserve">Are we aware of our nearest Local Immigration Partnership (LIP) or Réseau en immigration francophone (RIF)? </t>
  </si>
  <si>
    <t xml:space="preserve">Do we host joint community events with partner organisations? </t>
  </si>
  <si>
    <t xml:space="preserve">Do we plan and co-deliver programs with partners? </t>
  </si>
  <si>
    <t xml:space="preserve">Do we have partners whom we have shared funds ?  </t>
  </si>
  <si>
    <t>Do we share other resources with our partners?</t>
  </si>
  <si>
    <t xml:space="preserve">Do we have regular check-ins with partners? </t>
  </si>
  <si>
    <t xml:space="preserve">Do we know other grassroots groups that we want to share resources or spaces with? </t>
  </si>
  <si>
    <t xml:space="preserve">Do we want to share resources and spaces with other grassroots groups?   </t>
  </si>
  <si>
    <t xml:space="preserve">Do we have financial accounting and documentation systems in place (ex. tracking income and expenses)? </t>
  </si>
  <si>
    <t xml:space="preserve">Have we created templates or other ways to monitor the use of program budgets? </t>
  </si>
  <si>
    <t xml:space="preserve">Do we have an accounting/payroll system?  </t>
  </si>
  <si>
    <t xml:space="preserve">Do we review our approved program budget against actual program expenditures?  </t>
  </si>
  <si>
    <t xml:space="preserve">Do we prepare and monitor annual budgets? </t>
  </si>
  <si>
    <t xml:space="preserve">Do we share financial reports with leadership and board? </t>
  </si>
  <si>
    <t xml:space="preserve">Do we conduct financial reviews or audits? </t>
  </si>
  <si>
    <t xml:space="preserve">Are our services designed with communities and newcomers, not just for them?  </t>
  </si>
  <si>
    <t xml:space="preserve">Do we spend time building relationships with our staff and clients?  </t>
  </si>
  <si>
    <t xml:space="preserve">Do our staff and volunteers practice compassion in how they communicate and serve?  </t>
  </si>
  <si>
    <t xml:space="preserve">Do we train and ensure our team practices trauma-informed practices and/or empathetic approaches? </t>
  </si>
  <si>
    <t xml:space="preserve">Do we provide interpretation, cultural, or accessibility supports when needed? </t>
  </si>
  <si>
    <t xml:space="preserve">Do people with lived experience inform program design? </t>
  </si>
  <si>
    <t xml:space="preserve">Does feedback from the newcomers we support influence our services/supports/programs? </t>
  </si>
  <si>
    <t xml:space="preserve">Do we have staff and volunteers who have lived experience? </t>
  </si>
  <si>
    <t xml:space="preserve">Are our decision making tables inclusive of newcomer, refugee voices and the voices of other people with lived experience?  </t>
  </si>
  <si>
    <t xml:space="preserve">Do we reflect community feedback in real program changes?  </t>
  </si>
  <si>
    <t xml:space="preserve">Do we ensure programs, services, supports, meetings, tools, and spaces are accessible? </t>
  </si>
  <si>
    <t xml:space="preserve"> Yes</t>
  </si>
  <si>
    <t xml:space="preserve">Do we understand how lived experience integration is helpful for our work? </t>
  </si>
  <si>
    <t xml:space="preserve">Does our organization regularly collect feedback from staff, volunteers, and community members? </t>
  </si>
  <si>
    <t xml:space="preserve">Do we identify successes, challenges, and lessons learned from projects or activities? </t>
  </si>
  <si>
    <t xml:space="preserve">Do we use insights from successes, challenges, and lessons learned to improve future performance/programming? </t>
  </si>
  <si>
    <t xml:space="preserve">Is reflection included as a standing item in staff or team meetings? </t>
  </si>
  <si>
    <t xml:space="preserve">Do staff feel safe sharing mistakes or challenges without fear of punishment? </t>
  </si>
  <si>
    <t xml:space="preserve">Do we review our organizational goals at least once a year to check progress and relevance? </t>
  </si>
  <si>
    <t xml:space="preserve">Do we use data (qualitative or quantitative) to make decisions? </t>
  </si>
  <si>
    <t xml:space="preserve">Are community voices included in evaluating what is working or not working? </t>
  </si>
  <si>
    <t>RESULTS</t>
  </si>
  <si>
    <t>Your organization's strengths:</t>
  </si>
  <si>
    <t>Strength 1:</t>
  </si>
  <si>
    <t>Strength 2:</t>
  </si>
  <si>
    <t>You organization has room to build capcity in the following areas:</t>
  </si>
  <si>
    <t>Board governance and leadership</t>
  </si>
  <si>
    <t>Partnerships and collaboration</t>
  </si>
  <si>
    <t>Human resources</t>
  </si>
  <si>
    <t>Financial management</t>
  </si>
  <si>
    <t>Grants and funds development</t>
  </si>
  <si>
    <t>Human centeredness / empathy</t>
  </si>
  <si>
    <t>Service delivery</t>
  </si>
  <si>
    <t>Lived experience integration</t>
  </si>
  <si>
    <t>Impact measurement and reporting</t>
  </si>
  <si>
    <t>Organizational learning</t>
  </si>
  <si>
    <t>Recommended Priorities:</t>
  </si>
  <si>
    <t>Priority 1:</t>
  </si>
  <si>
    <t>Priority 2:</t>
  </si>
  <si>
    <t>Priority 3:</t>
  </si>
  <si>
    <t>Activities you could consider applying for in this project specific to your organization's priorities:</t>
  </si>
  <si>
    <t>A1:</t>
  </si>
  <si>
    <t>A2:</t>
  </si>
  <si>
    <t>A3:</t>
  </si>
  <si>
    <t>A4:</t>
  </si>
  <si>
    <t>A5:</t>
  </si>
  <si>
    <t>A6:</t>
  </si>
  <si>
    <t>A7:</t>
  </si>
  <si>
    <t>Equity Project Funding Application Form</t>
  </si>
  <si>
    <t>ORGANIZATION INFORMATION</t>
  </si>
  <si>
    <t>Organization Name:</t>
  </si>
  <si>
    <t>Provincial or Federal Registration #:</t>
  </si>
  <si>
    <t>Primary Contact Name:</t>
  </si>
  <si>
    <t>Years of Operation:</t>
  </si>
  <si>
    <t>Primary Contact Email:</t>
  </si>
  <si>
    <t>Primary Contact Phone #:</t>
  </si>
  <si>
    <t>Approximately how many newcomers do you support each year?</t>
  </si>
  <si>
    <t>Types of services you provide</t>
  </si>
  <si>
    <t>Settlement Support</t>
  </si>
  <si>
    <t>Language Support</t>
  </si>
  <si>
    <t>Employment support</t>
  </si>
  <si>
    <t>Other:</t>
  </si>
  <si>
    <t>Immigration Support</t>
  </si>
  <si>
    <t>Youth Support</t>
  </si>
  <si>
    <t>Entrepreneurship</t>
  </si>
  <si>
    <t>Mental Health Support</t>
  </si>
  <si>
    <t>Support at Schools</t>
  </si>
  <si>
    <t>Cultural Activities</t>
  </si>
  <si>
    <t>Anti-Racism Work</t>
  </si>
  <si>
    <t>Family Support</t>
  </si>
  <si>
    <t>Community Connection</t>
  </si>
  <si>
    <t>Newcomers you currently support:</t>
  </si>
  <si>
    <t>New Arrivals</t>
  </si>
  <si>
    <t>Pre-arrivals</t>
  </si>
  <si>
    <t>Francophone newcomers</t>
  </si>
  <si>
    <t>Permanent Residents</t>
  </si>
  <si>
    <t>International Students</t>
  </si>
  <si>
    <t>Canadian Citizens</t>
  </si>
  <si>
    <t>Refugees</t>
  </si>
  <si>
    <t>Migrant Workers</t>
  </si>
  <si>
    <t>Asylum Claimants</t>
  </si>
  <si>
    <t>Newcomers you plan to support in the next 3 years:</t>
  </si>
  <si>
    <t>Is your organization currently funded or has been previously been funded by Immigration Refugees and Citizenship Canada (IRCC)?</t>
  </si>
  <si>
    <t>Your organization has:</t>
  </si>
  <si>
    <t>Leaders with lived experience as newcomers</t>
  </si>
  <si>
    <t>Leaders that include members of the communities you serve</t>
  </si>
  <si>
    <t>If yes, please describe your leaders and the communities you serve in whatever way feels right for you:</t>
  </si>
  <si>
    <t>ORGANIZATION CAPACITY</t>
  </si>
  <si>
    <t xml:space="preserve">* NOTE: We will be selecting organizations with different amounts of capacity. Some from all 4 provinces, some that are smaller and larger.  </t>
  </si>
  <si>
    <t>How many paid employees does your organization currently have?</t>
  </si>
  <si>
    <t>How many volunteers does your organization currently have?</t>
  </si>
  <si>
    <t>What is your annual operating budget this fiscal year?</t>
  </si>
  <si>
    <t>In what geographic regions do you support newcomers?</t>
  </si>
  <si>
    <t>CAPACITY BUILDING</t>
  </si>
  <si>
    <t>Based on your answers for the tool, your organization has room to build capacity in the following areas:</t>
  </si>
  <si>
    <t xml:space="preserve">*NOTE: Your organization is not expected to work on everything.  And it's ok if you choose something else.  If you choose other explain why.  </t>
  </si>
  <si>
    <t>Organizational Learning</t>
  </si>
  <si>
    <t>What areas do you plan to work on first to build capacity and why?</t>
  </si>
  <si>
    <t>How will this funding help you build organizational capacity, strengthen your ability to serve newcomers, and improve your access to future funding?</t>
  </si>
  <si>
    <t>PLANNED ACTIVITIES</t>
  </si>
  <si>
    <t>Please fill in the table below with the capacity-building activities you are planning.</t>
  </si>
  <si>
    <t>Activity Name</t>
  </si>
  <si>
    <t>Activity Description</t>
  </si>
  <si>
    <t>Timeline</t>
  </si>
  <si>
    <t>How does it link to your capacity building priorities?</t>
  </si>
  <si>
    <t>What are the related expenses in your budget?</t>
  </si>
  <si>
    <t>LEARNING</t>
  </si>
  <si>
    <t xml:space="preserve">Through these activities, how will your organization learn, reflect, and improve its work?  </t>
  </si>
  <si>
    <t xml:space="preserve">How will these activities help your organization take its services for newcomers to the next stage of development? </t>
  </si>
  <si>
    <t>SUSTAINABILITY</t>
  </si>
  <si>
    <t>How will you sustain the skills, tools, or capacities developed, beyond the funding period?</t>
  </si>
  <si>
    <t>How will these activities positively impact the next generations?</t>
  </si>
  <si>
    <t>COLLABORATION AND COMMUNITY CONNECTION</t>
  </si>
  <si>
    <t>How will these activities help you and other organizations increase collaboration and build community relationships?</t>
  </si>
  <si>
    <t>Equity Project</t>
  </si>
  <si>
    <t>Budget Template</t>
  </si>
  <si>
    <t>Assessment Criteria: The proposal and budget are coherent, realistic, and aligned with the project goals and eligible expenses.</t>
  </si>
  <si>
    <t xml:space="preserve">Detailed Budget                                                                                               </t>
  </si>
  <si>
    <t xml:space="preserve">Organization Name: </t>
  </si>
  <si>
    <r>
      <rPr>
        <b/>
        <sz val="10"/>
        <color rgb="FF000000"/>
        <rFont val="Arial"/>
        <family val="2"/>
      </rPr>
      <t>In your cost estimates, please include eligible portion of HST.
Ineligible expenditures</t>
    </r>
    <r>
      <rPr>
        <sz val="10"/>
        <color rgb="FF000000"/>
        <rFont val="Arial"/>
        <family val="2"/>
      </rPr>
      <t xml:space="preserve"> include (but not limited to): purchase of real property (land or buildings); direct services (ex. conversation circles, cultural activities); funding any activity outside of Atlantic Canada;  expenses incurred before April 1st 2026, partisan political acitivities or religious activities.</t>
    </r>
  </si>
  <si>
    <t xml:space="preserve">For the period of April 2026 to January 2028 (if it's a shorter period, please modify WITHIN these dates)                           </t>
  </si>
  <si>
    <t xml:space="preserve">
Stream 1: Grow $75,000 - $100,000  
Stream 2: Connect $100,000 - $140,000  
Please fill in only the year(s) that apply to your activities. </t>
  </si>
  <si>
    <t>Categories</t>
  </si>
  <si>
    <t xml:space="preserve">Expenses </t>
  </si>
  <si>
    <r>
      <rPr>
        <sz val="10"/>
        <color rgb="FF000000"/>
        <rFont val="Arial"/>
        <family val="2"/>
      </rPr>
      <t xml:space="preserve">Please include </t>
    </r>
    <r>
      <rPr>
        <b/>
        <sz val="10"/>
        <color rgb="FF000000"/>
        <rFont val="Arial"/>
        <family val="2"/>
      </rPr>
      <t>only</t>
    </r>
    <r>
      <rPr>
        <sz val="10"/>
        <color rgb="FF000000"/>
        <rFont val="Arial"/>
        <family val="2"/>
      </rPr>
      <t xml:space="preserve"> the budget items requested for the Equity Project Funding</t>
    </r>
  </si>
  <si>
    <t>Year 1
April 1, 2026- Mar 31 2027</t>
  </si>
  <si>
    <t>Total</t>
  </si>
  <si>
    <r>
      <rPr>
        <b/>
        <sz val="12"/>
        <color theme="1"/>
        <rFont val="Arial"/>
        <family val="2"/>
      </rPr>
      <t xml:space="preserve">Explanations 
</t>
    </r>
    <r>
      <rPr>
        <sz val="12"/>
        <color theme="1"/>
        <rFont val="Arial"/>
        <family val="2"/>
      </rPr>
      <t xml:space="preserve">(provide details on your calculations, if applicable)  </t>
    </r>
  </si>
  <si>
    <t xml:space="preserve">CAPACITY-BUILDING COSTS </t>
  </si>
  <si>
    <t xml:space="preserve">1. Personnel </t>
  </si>
  <si>
    <t xml:space="preserve">Staff (position title) </t>
  </si>
  <si>
    <t>E.g. hourly rate x number of hours worked per week x total number of weeks + Mandatory Employment Related Costs (MERCs - ex. CPP, EI, vacation, etc). Consider increasing the salary annually to account for cost-of-living adjustments.</t>
  </si>
  <si>
    <t xml:space="preserve">Professional services </t>
  </si>
  <si>
    <t>E.g. Fees paid for specialized expertise, including facilitators, strategic planning support, financial management support, and other services provided by qualified professionals if part of planned activities.</t>
  </si>
  <si>
    <t>Subtotal</t>
  </si>
  <si>
    <t xml:space="preserve">2. Activities </t>
  </si>
  <si>
    <t>Training Costs</t>
  </si>
  <si>
    <t>Professional Development Costs</t>
  </si>
  <si>
    <t xml:space="preserve">3. Materials and Supplies </t>
  </si>
  <si>
    <t xml:space="preserve">Activity-Related Supplies </t>
  </si>
  <si>
    <t>Activity-Related Printing/Photocopying</t>
  </si>
  <si>
    <t>Other (please specify):</t>
  </si>
  <si>
    <t>4. Travel Costs (ex for increasing reach in rural areas)</t>
  </si>
  <si>
    <t>Transportation/Mileage</t>
  </si>
  <si>
    <t>Accomodation</t>
  </si>
  <si>
    <t>Meals and Incidentals (per diems)</t>
  </si>
  <si>
    <t>5. Overhead</t>
  </si>
  <si>
    <t>E.g. Costs related to rent, utilities, etc.</t>
  </si>
  <si>
    <t>Rent (including office space or shared space)</t>
  </si>
  <si>
    <t>TOTAL CAPACITY BUILDING COSTS:</t>
  </si>
  <si>
    <t xml:space="preserve">ADMINISTRATION COSTS </t>
  </si>
  <si>
    <t xml:space="preserve">Administration Fees </t>
  </si>
  <si>
    <t xml:space="preserve">Costs related to the general management and operation of the project that are not tied to specific activities (up to 15% of the capacity building costs).  </t>
  </si>
  <si>
    <t>TOTAL ADMINISTRATIVE COSTS:</t>
  </si>
  <si>
    <t xml:space="preserve">CAPITAL COSTS </t>
  </si>
  <si>
    <t>Equipment</t>
  </si>
  <si>
    <t>Computers or related equipment</t>
  </si>
  <si>
    <t>TOTAL CAPITAL COSTS:</t>
  </si>
  <si>
    <t>Total Amount Requested</t>
  </si>
  <si>
    <t>AUTHORIZED SIGNATURE</t>
  </si>
  <si>
    <r>
      <rPr>
        <b/>
        <sz val="12"/>
        <color rgb="FF000000"/>
        <rFont val="Arial"/>
        <family val="2"/>
      </rPr>
      <t xml:space="preserve">Full Name and Signature </t>
    </r>
    <r>
      <rPr>
        <sz val="12"/>
        <color rgb="FF000000"/>
        <rFont val="Arial"/>
        <family val="2"/>
      </rPr>
      <t>(primary contact person on the application form):</t>
    </r>
  </si>
  <si>
    <r>
      <rPr>
        <sz val="12"/>
        <color theme="1"/>
        <rFont val="Arial"/>
        <family val="2"/>
      </rPr>
      <t xml:space="preserve">Note: To add further rows to the Detailed Budget:
(1) Right click on the numerical row, then </t>
    </r>
    <r>
      <rPr>
        <b/>
        <sz val="12"/>
        <color theme="1"/>
        <rFont val="Arial"/>
        <family val="2"/>
      </rPr>
      <t>'Insert</t>
    </r>
    <r>
      <rPr>
        <sz val="12"/>
        <color theme="1"/>
        <rFont val="Arial"/>
        <family val="2"/>
      </rPr>
      <t xml:space="preserve">'
(2) Or, in the </t>
    </r>
    <r>
      <rPr>
        <b/>
        <sz val="12"/>
        <color theme="1"/>
        <rFont val="Arial"/>
        <family val="2"/>
      </rPr>
      <t>'Home</t>
    </r>
    <r>
      <rPr>
        <sz val="12"/>
        <color theme="1"/>
        <rFont val="Arial"/>
        <family val="2"/>
      </rPr>
      <t>' tab under '</t>
    </r>
    <r>
      <rPr>
        <b/>
        <sz val="12"/>
        <color theme="1"/>
        <rFont val="Arial"/>
        <family val="2"/>
      </rPr>
      <t>Cells</t>
    </r>
    <r>
      <rPr>
        <sz val="12"/>
        <color theme="1"/>
        <rFont val="Arial"/>
        <family val="2"/>
      </rPr>
      <t>' heading, click on '</t>
    </r>
    <r>
      <rPr>
        <b/>
        <sz val="12"/>
        <color theme="1"/>
        <rFont val="Arial"/>
        <family val="2"/>
      </rPr>
      <t>Insert</t>
    </r>
    <r>
      <rPr>
        <sz val="12"/>
        <color theme="1"/>
        <rFont val="Arial"/>
        <family val="2"/>
      </rPr>
      <t>' and then on '</t>
    </r>
    <r>
      <rPr>
        <b/>
        <sz val="12"/>
        <color theme="1"/>
        <rFont val="Arial"/>
        <family val="2"/>
      </rPr>
      <t>Insert Sheet Rows</t>
    </r>
    <r>
      <rPr>
        <sz val="12"/>
        <color theme="1"/>
        <rFont val="Arial"/>
        <family val="2"/>
      </rPr>
      <t>.'</t>
    </r>
  </si>
  <si>
    <t xml:space="preserve">Our organization does not need to frequently recruit or replace staff and volunteers? </t>
  </si>
  <si>
    <t>x</t>
  </si>
  <si>
    <t xml:space="preserve">Do we know regions where there are unsupported newcomers that would benefit from newcomer services that we provide?   </t>
  </si>
  <si>
    <t xml:space="preserve">Does our board review and update policies regularly? </t>
  </si>
  <si>
    <t xml:space="preserve">Our staff and volunteers express that they have enough time to complete tasks, and feel comfortable with their workload? </t>
  </si>
  <si>
    <t xml:space="preserve">Are we aware of how our newcomer support fits within the broader sector of services? </t>
  </si>
  <si>
    <t>CFP Stream you want to apply for:</t>
  </si>
  <si>
    <t>Stream 1 - Grow</t>
  </si>
  <si>
    <t xml:space="preserve">Stream 2 - Connect </t>
  </si>
  <si>
    <t>Year 2
April 1, 2027 - Dec 31, 2027</t>
  </si>
  <si>
    <t>Scoring Criteria</t>
  </si>
  <si>
    <t>Response</t>
  </si>
  <si>
    <t>Your organization has leaders with lived experience as newcomers</t>
  </si>
  <si>
    <t>Your organization has leaders that include members of the communities you serve</t>
  </si>
  <si>
    <t>Strenght 1</t>
  </si>
  <si>
    <t>Strenght 2</t>
  </si>
  <si>
    <t>Priority 1</t>
  </si>
  <si>
    <t>Priority 2</t>
  </si>
  <si>
    <t>Priority 3</t>
  </si>
  <si>
    <t>Alignment with Capacity Building Goals</t>
  </si>
  <si>
    <t>Budget alignment</t>
  </si>
  <si>
    <t>Feasibiility and Planning</t>
  </si>
  <si>
    <t>Collaboration and Community Connection</t>
  </si>
  <si>
    <t>Learning and Improvement</t>
  </si>
  <si>
    <t>Sustainability</t>
  </si>
  <si>
    <t>Applicant 1</t>
  </si>
  <si>
    <t>Applicant 2</t>
  </si>
  <si>
    <t xml:space="preserve"> Suggested Activity 1</t>
  </si>
  <si>
    <t xml:space="preserve"> Suggested Activity 2</t>
  </si>
  <si>
    <t xml:space="preserve"> Suggested Activity 3</t>
  </si>
  <si>
    <t xml:space="preserve"> Suggested Activity 4</t>
  </si>
  <si>
    <t xml:space="preserve"> Suggested Activity 5</t>
  </si>
  <si>
    <t xml:space="preserve"> Suggested Activity 6</t>
  </si>
  <si>
    <t xml:space="preserve"> Suggested Activity 7</t>
  </si>
  <si>
    <t>Proposed Activity 1</t>
  </si>
  <si>
    <t>Proposed Activity 2</t>
  </si>
  <si>
    <t>Proposed Activity 3</t>
  </si>
  <si>
    <t>Proposed Activity 4</t>
  </si>
  <si>
    <t>Proposed Activity 5</t>
  </si>
  <si>
    <t>Proposed Activity 6</t>
  </si>
  <si>
    <t>Stream 1</t>
  </si>
  <si>
    <t>Stream 2</t>
  </si>
  <si>
    <t>Anti Racism Work</t>
  </si>
  <si>
    <t>Support at  Schools</t>
  </si>
  <si>
    <t>Employment Support</t>
  </si>
  <si>
    <t>Community Connections</t>
  </si>
  <si>
    <t>Others</t>
  </si>
  <si>
    <t>New Arrival</t>
  </si>
  <si>
    <t>Pre-arrival</t>
  </si>
  <si>
    <t>Francophone New Comers</t>
  </si>
  <si>
    <t>Canadian citizens</t>
  </si>
  <si>
    <t>If yes, please describe</t>
  </si>
  <si>
    <t>If Stream 2 please identify names of other orgs, contact info, and how you will collaborate</t>
  </si>
  <si>
    <t>What do you plan to build capacity in first and why</t>
  </si>
  <si>
    <t>How will this funding help build capacity</t>
  </si>
  <si>
    <t>Activity Name 1</t>
  </si>
  <si>
    <t>Activity Description 1</t>
  </si>
  <si>
    <t>Timeline for Activity 1</t>
  </si>
  <si>
    <t>How does Activity 1 link to capacity building activities</t>
  </si>
  <si>
    <t>Related expenses in budget for Activity 1</t>
  </si>
  <si>
    <t>Activity Name 2</t>
  </si>
  <si>
    <t>Activity Description 2</t>
  </si>
  <si>
    <t>Timeline for Activity 2</t>
  </si>
  <si>
    <t>How does Activity 2 link to capacity building activities</t>
  </si>
  <si>
    <t>Related expenses in budget for Activity 2</t>
  </si>
  <si>
    <t>Activity Name 3</t>
  </si>
  <si>
    <t>Activity Description 3</t>
  </si>
  <si>
    <t>Timeline for Activity 3</t>
  </si>
  <si>
    <t>How does Activity 3 link to capacity building activities</t>
  </si>
  <si>
    <t>Related expenses in budget for Activity 3</t>
  </si>
  <si>
    <t>Activity Name 4</t>
  </si>
  <si>
    <t>Activity Description 4</t>
  </si>
  <si>
    <t>Timeline for Activity 4</t>
  </si>
  <si>
    <t>How does Activity 4 link to capacity building activities</t>
  </si>
  <si>
    <t>Related expenses in budget for Activity 4</t>
  </si>
  <si>
    <t>Activity Name 5</t>
  </si>
  <si>
    <t>Activity Description 5</t>
  </si>
  <si>
    <t>Timeline for Activity 5</t>
  </si>
  <si>
    <t>How does Activity 5 link to capacity building activities</t>
  </si>
  <si>
    <t>Related expenses in budget for Activity 5</t>
  </si>
  <si>
    <t>Activity Name 6</t>
  </si>
  <si>
    <t>Activity Description 6</t>
  </si>
  <si>
    <t>Timeline for Activity 6</t>
  </si>
  <si>
    <t>How does Activity 6 link to capacity building activities</t>
  </si>
  <si>
    <t>Related expenses in budget for Activity 6</t>
  </si>
  <si>
    <t>Activity Name 7</t>
  </si>
  <si>
    <t>Activity Description 7</t>
  </si>
  <si>
    <t>Timeline for Activity 7</t>
  </si>
  <si>
    <t>How does Activity 7 link to capacity building activities</t>
  </si>
  <si>
    <t>Related expenses in budget for Activity 7</t>
  </si>
  <si>
    <t/>
  </si>
  <si>
    <t>How will your org learn and reflect</t>
  </si>
  <si>
    <t>How will these activities take your org to next stage of development</t>
  </si>
  <si>
    <t>How will you sustain skills or capacities developed beyond funding period</t>
  </si>
  <si>
    <t>How will these activities positively impact next generations</t>
  </si>
  <si>
    <t>How wil these activities help your org and other orgs build community relationships</t>
  </si>
  <si>
    <t>Criteria</t>
  </si>
  <si>
    <t xml:space="preserve">If you selected Stream 2, please identify: a) the names of the other organizations you will grow capacity with; b) names and contact information of someone from each organization; and c) how you will collaborate with them.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</si>
</sst>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1"/>
      <name val="Calibri"/>
      <family val="2"/>
      <scheme val="minor"/>
    </font>
    <font>
      <sz val="11"/>
      <color theme="1"/>
      <name val="Calibri"/>
      <family val="2"/>
      <scheme val="minor"/>
    </font>
    <font>
      <b/>
      <sz val="26"/>
      <color theme="0"/>
      <name val="Arial"/>
      <family val="2"/>
    </font>
    <font>
      <sz val="12"/>
      <color theme="1"/>
      <name val="Arial"/>
      <family val="2"/>
    </font>
    <font>
      <b/>
      <sz val="18"/>
      <color theme="1"/>
      <name val="Arial"/>
      <family val="2"/>
    </font>
    <font>
      <b/>
      <sz val="12"/>
      <color rgb="FF000000"/>
      <name val="Arial"/>
      <family val="2"/>
    </font>
    <font>
      <sz val="12"/>
      <name val="Aptos Narrow"/>
      <family val="2"/>
    </font>
    <font>
      <b/>
      <sz val="14"/>
      <color rgb="FFFFFFFF"/>
      <name val="Arial"/>
      <family val="2"/>
    </font>
    <font>
      <b/>
      <sz val="12"/>
      <color theme="1"/>
      <name val="Arial"/>
      <family val="2"/>
    </font>
    <font>
      <sz val="10"/>
      <color rgb="FF000000"/>
      <name val="Arial"/>
      <family val="2"/>
    </font>
    <font>
      <b/>
      <sz val="10"/>
      <color rgb="FF000000"/>
      <name val="Arial"/>
      <family val="2"/>
    </font>
    <font>
      <sz val="11"/>
      <color theme="1"/>
      <name val="Arial"/>
      <family val="2"/>
    </font>
    <font>
      <b/>
      <sz val="12"/>
      <color theme="0"/>
      <name val="Arial"/>
      <family val="2"/>
    </font>
    <font>
      <sz val="12"/>
      <color rgb="FFFF0000"/>
      <name val="Arial"/>
      <family val="2"/>
    </font>
    <font>
      <sz val="12"/>
      <color rgb="FF000000"/>
      <name val="Arial"/>
      <family val="2"/>
    </font>
    <font>
      <b/>
      <sz val="15"/>
      <color theme="0"/>
      <name val="Arial"/>
      <family val="2"/>
    </font>
    <font>
      <sz val="12"/>
      <color theme="1"/>
      <name val="Calibri"/>
      <family val="2"/>
      <scheme val="minor"/>
    </font>
    <font>
      <sz val="12"/>
      <color rgb="FF000000"/>
      <name val="Aptos"/>
      <family val="2"/>
    </font>
    <font>
      <sz val="12"/>
      <name val="Aptos"/>
      <family val="2"/>
    </font>
    <font>
      <b/>
      <sz val="12"/>
      <name val="Aptos"/>
      <family val="2"/>
    </font>
    <font>
      <strike/>
      <sz val="12"/>
      <color rgb="FF000000"/>
      <name val="Aptos"/>
      <family val="2"/>
    </font>
    <font>
      <strike/>
      <sz val="12"/>
      <name val="Aptos"/>
      <family val="2"/>
    </font>
    <font>
      <b/>
      <sz val="12"/>
      <color rgb="FF000000"/>
      <name val="Calibri"/>
      <family val="2"/>
      <scheme val="minor"/>
    </font>
    <font>
      <sz val="11"/>
      <color rgb="FF242424"/>
      <name val="Calibri"/>
      <family val="2"/>
      <scheme val="minor"/>
    </font>
    <font>
      <b/>
      <sz val="18"/>
      <color theme="1"/>
      <name val="Calibri"/>
      <family val="2"/>
      <scheme val="minor"/>
    </font>
    <font>
      <b/>
      <sz val="16"/>
      <color theme="0"/>
      <name val="Arial"/>
      <family val="2"/>
    </font>
    <font>
      <sz val="11"/>
      <color rgb="FF242424"/>
      <name val="Aptos Narrow"/>
      <family val="2"/>
    </font>
    <font>
      <sz val="11"/>
      <color rgb="FF00B050"/>
      <name val="Calibri"/>
      <family val="2"/>
      <scheme val="minor"/>
    </font>
    <font>
      <sz val="11"/>
      <color rgb="FF000000"/>
      <name val="Calibri"/>
      <family val="2"/>
      <scheme val="minor"/>
    </font>
    <font>
      <sz val="20"/>
      <color theme="1"/>
      <name val="Calibri"/>
      <family val="2"/>
      <scheme val="minor"/>
    </font>
    <font>
      <b/>
      <sz val="11"/>
      <color theme="0"/>
      <name val="Aptos Narrow"/>
      <family val="2"/>
    </font>
    <font>
      <sz val="11"/>
      <color rgb="FF000000"/>
      <name val="Aptos Narrow"/>
      <family val="2"/>
    </font>
    <font>
      <sz val="11"/>
      <color theme="1"/>
      <name val="Aptos Narrow"/>
      <family val="2"/>
    </font>
    <font>
      <sz val="12"/>
      <color rgb="FF00B050"/>
      <name val="Aptos"/>
      <family val="2"/>
    </font>
    <font>
      <sz val="12"/>
      <color rgb="FFFF0000"/>
      <name val="Aptos"/>
      <family val="2"/>
    </font>
    <font>
      <sz val="12"/>
      <color theme="1"/>
      <name val="Aptos"/>
      <family val="2"/>
    </font>
    <font>
      <sz val="12"/>
      <color rgb="FF000000"/>
      <name val="Aptos"/>
      <family val="2"/>
    </font>
    <font>
      <sz val="12"/>
      <name val="Aptos"/>
      <family val="2"/>
    </font>
    <font>
      <b/>
      <sz val="11"/>
      <color theme="1"/>
      <name val="Calibri"/>
      <family val="2"/>
      <scheme val="minor"/>
    </font>
    <font>
      <sz val="8"/>
      <name val="Calibri"/>
      <family val="2"/>
      <scheme val="minor"/>
    </font>
  </fonts>
  <fills count="12">
    <fill>
      <patternFill patternType="none"/>
    </fill>
    <fill>
      <patternFill patternType="gray125"/>
    </fill>
    <fill>
      <patternFill patternType="solid">
        <fgColor theme="6"/>
        <bgColor indexed="64"/>
      </patternFill>
    </fill>
    <fill>
      <patternFill patternType="solid">
        <fgColor rgb="FF92D050"/>
        <bgColor indexed="64"/>
      </patternFill>
    </fill>
    <fill>
      <patternFill patternType="solid">
        <fgColor rgb="FF01BAD2"/>
        <bgColor rgb="FF01BAD2"/>
      </patternFill>
    </fill>
    <fill>
      <patternFill patternType="solid">
        <fgColor rgb="FFC6D9F1"/>
        <bgColor rgb="FFC6D9F1"/>
      </patternFill>
    </fill>
    <fill>
      <patternFill patternType="solid">
        <fgColor theme="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rgb="FF00B0F0"/>
        <bgColor indexed="64"/>
      </patternFill>
    </fill>
    <fill>
      <patternFill patternType="solid">
        <fgColor theme="8" tint="0.59999389629810485"/>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right/>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808080"/>
      </bottom>
      <diagonal/>
    </border>
    <border>
      <left style="thin">
        <color rgb="FF000000"/>
      </left>
      <right/>
      <top style="medium">
        <color rgb="FF000000"/>
      </top>
      <bottom style="thin">
        <color rgb="FF808080"/>
      </bottom>
      <diagonal/>
    </border>
    <border>
      <left style="medium">
        <color rgb="FF000000"/>
      </left>
      <right/>
      <top style="thin">
        <color rgb="FF808080"/>
      </top>
      <bottom style="thin">
        <color rgb="FF808080"/>
      </bottom>
      <diagonal/>
    </border>
    <border>
      <left style="thin">
        <color rgb="FF000000"/>
      </left>
      <right/>
      <top style="thin">
        <color rgb="FF808080"/>
      </top>
      <bottom style="thin">
        <color rgb="FF808080"/>
      </bottom>
      <diagonal/>
    </border>
    <border>
      <left style="medium">
        <color rgb="FF000000"/>
      </left>
      <right/>
      <top/>
      <bottom style="medium">
        <color rgb="FF000000"/>
      </bottom>
      <diagonal/>
    </border>
    <border>
      <left style="thin">
        <color rgb="FF000000"/>
      </left>
      <right/>
      <top style="thin">
        <color rgb="FF808080"/>
      </top>
      <bottom style="medium">
        <color rgb="FF000000"/>
      </bottom>
      <diagonal/>
    </border>
    <border>
      <left/>
      <right/>
      <top style="medium">
        <color rgb="FF000000"/>
      </top>
      <bottom style="medium">
        <color rgb="FF000000"/>
      </bottom>
      <diagonal/>
    </border>
    <border>
      <left style="medium">
        <color rgb="FF000000"/>
      </left>
      <right/>
      <top style="thin">
        <color rgb="FF808080"/>
      </top>
      <bottom style="medium">
        <color rgb="FF000000"/>
      </bottom>
      <diagonal/>
    </border>
    <border>
      <left style="medium">
        <color rgb="FF000000"/>
      </left>
      <right/>
      <top style="thin">
        <color rgb="FF808080"/>
      </top>
      <bottom/>
      <diagonal/>
    </border>
    <border>
      <left style="medium">
        <color rgb="FF000000"/>
      </left>
      <right/>
      <top style="medium">
        <color rgb="FF000000"/>
      </top>
      <bottom style="medium">
        <color rgb="FF000000"/>
      </bottom>
      <diagonal/>
    </border>
    <border>
      <left style="thin">
        <color rgb="FF000000"/>
      </left>
      <right/>
      <top style="thin">
        <color rgb="FF808080"/>
      </top>
      <bottom/>
      <diagonal/>
    </border>
    <border>
      <left style="thin">
        <color rgb="FF000000"/>
      </left>
      <right/>
      <top/>
      <bottom style="thin">
        <color rgb="FF80808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diagonal/>
    </border>
    <border>
      <left style="thin">
        <color auto="1"/>
      </left>
      <right style="thin">
        <color rgb="FF000000"/>
      </right>
      <top/>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right style="thin">
        <color rgb="FF000000"/>
      </right>
      <top style="thin">
        <color auto="1"/>
      </top>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top style="thin">
        <color rgb="FF000000"/>
      </top>
      <bottom style="thin">
        <color auto="1"/>
      </bottom>
      <diagonal/>
    </border>
    <border>
      <left/>
      <right/>
      <top style="thin">
        <color auto="1"/>
      </top>
      <bottom/>
      <diagonal/>
    </border>
    <border>
      <left/>
      <right/>
      <top style="thin">
        <color auto="1"/>
      </top>
      <bottom style="thin">
        <color rgb="FF000000"/>
      </bottom>
      <diagonal/>
    </border>
    <border>
      <left style="medium">
        <color rgb="FF000000"/>
      </left>
      <right/>
      <top/>
      <bottom style="thin">
        <color rgb="FF808080"/>
      </bottom>
      <diagonal/>
    </border>
    <border>
      <left/>
      <right/>
      <top style="thin">
        <color rgb="FF808080"/>
      </top>
      <bottom style="thin">
        <color rgb="FF808080"/>
      </bottom>
      <diagonal/>
    </border>
    <border>
      <left style="thin">
        <color indexed="64"/>
      </left>
      <right style="thin">
        <color indexed="64"/>
      </right>
      <top style="thin">
        <color indexed="64"/>
      </top>
      <bottom style="thin">
        <color rgb="FF000000"/>
      </bottom>
      <diagonal/>
    </border>
    <border>
      <left style="thin">
        <color rgb="FF000000"/>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302">
    <xf numFmtId="0" fontId="0" fillId="0" borderId="0" xfId="0"/>
    <xf numFmtId="0" fontId="4" fillId="0" borderId="13" xfId="0" applyFont="1" applyBorder="1" applyAlignment="1">
      <alignment wrapText="1"/>
    </xf>
    <xf numFmtId="0" fontId="19" fillId="0" borderId="0" xfId="0" applyFont="1" applyAlignment="1">
      <alignment wrapText="1"/>
    </xf>
    <xf numFmtId="0" fontId="0" fillId="6" borderId="0" xfId="0" applyFill="1"/>
    <xf numFmtId="9" fontId="0" fillId="6" borderId="0" xfId="0" applyNumberFormat="1" applyFill="1"/>
    <xf numFmtId="0" fontId="19" fillId="0" borderId="37" xfId="0" applyFont="1" applyBorder="1" applyAlignment="1">
      <alignment wrapText="1" readingOrder="1"/>
    </xf>
    <xf numFmtId="0" fontId="19" fillId="0" borderId="38" xfId="0" applyFont="1" applyBorder="1" applyAlignment="1">
      <alignment wrapText="1" readingOrder="1"/>
    </xf>
    <xf numFmtId="0" fontId="19" fillId="0" borderId="39" xfId="0" applyFont="1" applyBorder="1" applyAlignment="1">
      <alignment wrapText="1" readingOrder="1"/>
    </xf>
    <xf numFmtId="0" fontId="18" fillId="0" borderId="40" xfId="0" applyFont="1" applyBorder="1" applyAlignment="1">
      <alignment wrapText="1" readingOrder="1"/>
    </xf>
    <xf numFmtId="0" fontId="20" fillId="0" borderId="41" xfId="0" applyFont="1" applyBorder="1" applyAlignment="1">
      <alignment wrapText="1" readingOrder="1"/>
    </xf>
    <xf numFmtId="0" fontId="20" fillId="0" borderId="42" xfId="0" applyFont="1" applyBorder="1" applyAlignment="1">
      <alignment wrapText="1" readingOrder="1"/>
    </xf>
    <xf numFmtId="0" fontId="22" fillId="0" borderId="38" xfId="0" applyFont="1" applyBorder="1" applyAlignment="1">
      <alignment wrapText="1" readingOrder="1"/>
    </xf>
    <xf numFmtId="0" fontId="18" fillId="0" borderId="38" xfId="0" applyFont="1" applyBorder="1" applyAlignment="1">
      <alignment wrapText="1" readingOrder="1"/>
    </xf>
    <xf numFmtId="0" fontId="18" fillId="0" borderId="40" xfId="0" applyFont="1" applyBorder="1" applyAlignment="1">
      <alignment wrapText="1"/>
    </xf>
    <xf numFmtId="0" fontId="22" fillId="0" borderId="37" xfId="0" applyFont="1" applyBorder="1" applyAlignment="1">
      <alignment wrapText="1" readingOrder="1"/>
    </xf>
    <xf numFmtId="0" fontId="0" fillId="0" borderId="0" xfId="0" applyAlignment="1">
      <alignment wrapText="1"/>
    </xf>
    <xf numFmtId="0" fontId="22" fillId="0" borderId="39" xfId="0" applyFont="1" applyBorder="1" applyAlignment="1">
      <alignment wrapText="1"/>
    </xf>
    <xf numFmtId="0" fontId="22" fillId="0" borderId="40" xfId="0" applyFont="1" applyBorder="1" applyAlignment="1">
      <alignment wrapText="1"/>
    </xf>
    <xf numFmtId="0" fontId="22" fillId="0" borderId="35" xfId="0" applyFont="1" applyBorder="1" applyAlignment="1">
      <alignment wrapText="1"/>
    </xf>
    <xf numFmtId="0" fontId="22" fillId="0" borderId="36" xfId="0" applyFont="1" applyBorder="1" applyAlignment="1">
      <alignment wrapText="1"/>
    </xf>
    <xf numFmtId="0" fontId="19" fillId="0" borderId="39" xfId="0" applyFont="1" applyBorder="1" applyAlignment="1">
      <alignment wrapText="1"/>
    </xf>
    <xf numFmtId="0" fontId="21" fillId="0" borderId="34" xfId="0" applyFont="1" applyBorder="1" applyAlignment="1">
      <alignment wrapText="1"/>
    </xf>
    <xf numFmtId="0" fontId="18" fillId="0" borderId="34" xfId="0" applyFont="1" applyBorder="1" applyAlignment="1">
      <alignment wrapText="1"/>
    </xf>
    <xf numFmtId="0" fontId="18" fillId="0" borderId="36" xfId="0" applyFont="1" applyBorder="1" applyAlignment="1">
      <alignment wrapText="1"/>
    </xf>
    <xf numFmtId="0" fontId="19" fillId="0" borderId="40" xfId="0" applyFont="1" applyBorder="1" applyAlignment="1">
      <alignment wrapText="1"/>
    </xf>
    <xf numFmtId="0" fontId="19" fillId="0" borderId="33" xfId="0" applyFont="1" applyBorder="1" applyAlignment="1">
      <alignment wrapText="1"/>
    </xf>
    <xf numFmtId="0" fontId="18" fillId="0" borderId="43" xfId="0" applyFont="1" applyBorder="1" applyAlignment="1">
      <alignment wrapText="1"/>
    </xf>
    <xf numFmtId="0" fontId="19" fillId="0" borderId="44" xfId="0" applyFont="1" applyBorder="1" applyAlignment="1">
      <alignment wrapText="1"/>
    </xf>
    <xf numFmtId="0" fontId="18" fillId="0" borderId="45" xfId="0" applyFont="1" applyBorder="1" applyAlignment="1">
      <alignment wrapText="1" readingOrder="1"/>
    </xf>
    <xf numFmtId="0" fontId="0" fillId="0" borderId="33" xfId="0" applyBorder="1" applyAlignment="1">
      <alignment wrapText="1"/>
    </xf>
    <xf numFmtId="0" fontId="0" fillId="0" borderId="35" xfId="0" applyBorder="1" applyAlignment="1">
      <alignment wrapText="1"/>
    </xf>
    <xf numFmtId="0" fontId="20" fillId="0" borderId="46" xfId="0" applyFont="1" applyBorder="1" applyAlignment="1">
      <alignment wrapText="1" readingOrder="1"/>
    </xf>
    <xf numFmtId="0" fontId="19" fillId="0" borderId="47" xfId="0" applyFont="1" applyBorder="1" applyAlignment="1">
      <alignment wrapText="1" readingOrder="1"/>
    </xf>
    <xf numFmtId="0" fontId="22" fillId="0" borderId="2" xfId="0" applyFont="1" applyBorder="1" applyAlignment="1">
      <alignment wrapText="1" readingOrder="1"/>
    </xf>
    <xf numFmtId="0" fontId="22" fillId="0" borderId="47" xfId="0" applyFont="1" applyBorder="1" applyAlignment="1">
      <alignment wrapText="1"/>
    </xf>
    <xf numFmtId="0" fontId="22" fillId="0" borderId="3" xfId="0" applyFont="1" applyBorder="1" applyAlignment="1">
      <alignment wrapText="1"/>
    </xf>
    <xf numFmtId="0" fontId="19" fillId="0" borderId="47" xfId="0" applyFont="1" applyBorder="1" applyAlignment="1">
      <alignment wrapText="1"/>
    </xf>
    <xf numFmtId="0" fontId="0" fillId="0" borderId="3" xfId="0" applyBorder="1" applyAlignment="1">
      <alignment wrapText="1"/>
    </xf>
    <xf numFmtId="0" fontId="19" fillId="0" borderId="2" xfId="0" applyFont="1" applyBorder="1" applyAlignment="1">
      <alignment wrapText="1" readingOrder="1"/>
    </xf>
    <xf numFmtId="0" fontId="19" fillId="0" borderId="10" xfId="0" applyFont="1" applyBorder="1" applyAlignment="1">
      <alignment wrapText="1" readingOrder="1"/>
    </xf>
    <xf numFmtId="0" fontId="19" fillId="0" borderId="7" xfId="0" applyFont="1" applyBorder="1" applyAlignment="1">
      <alignment wrapText="1"/>
    </xf>
    <xf numFmtId="0" fontId="21" fillId="0" borderId="39" xfId="0" applyFont="1" applyBorder="1" applyAlignment="1">
      <alignment wrapText="1" readingOrder="1"/>
    </xf>
    <xf numFmtId="0" fontId="21" fillId="0" borderId="48" xfId="0" applyFont="1" applyBorder="1" applyAlignment="1">
      <alignment wrapText="1" readingOrder="1"/>
    </xf>
    <xf numFmtId="0" fontId="34" fillId="0" borderId="39" xfId="0" applyFont="1" applyBorder="1" applyAlignment="1">
      <alignment wrapText="1" readingOrder="1"/>
    </xf>
    <xf numFmtId="0" fontId="34" fillId="0" borderId="40" xfId="0" applyFont="1" applyBorder="1" applyAlignment="1">
      <alignment wrapText="1"/>
    </xf>
    <xf numFmtId="0" fontId="35" fillId="0" borderId="39" xfId="0" applyFont="1" applyBorder="1" applyAlignment="1">
      <alignment wrapText="1" readingOrder="1"/>
    </xf>
    <xf numFmtId="0" fontId="35" fillId="0" borderId="39" xfId="0" applyFont="1" applyBorder="1" applyAlignment="1">
      <alignment wrapText="1"/>
    </xf>
    <xf numFmtId="0" fontId="35" fillId="0" borderId="32" xfId="0" applyFont="1" applyBorder="1" applyAlignment="1">
      <alignment wrapText="1" readingOrder="1"/>
    </xf>
    <xf numFmtId="0" fontId="36" fillId="0" borderId="37" xfId="0" applyFont="1" applyBorder="1" applyAlignment="1">
      <alignment wrapText="1" readingOrder="1"/>
    </xf>
    <xf numFmtId="0" fontId="0" fillId="6" borderId="32" xfId="0" applyFill="1" applyBorder="1" applyProtection="1">
      <protection locked="0"/>
    </xf>
    <xf numFmtId="0" fontId="4" fillId="0" borderId="19" xfId="0" applyFont="1" applyBorder="1" applyAlignment="1" applyProtection="1">
      <alignment wrapText="1"/>
      <protection locked="0"/>
    </xf>
    <xf numFmtId="3" fontId="4" fillId="0" borderId="20" xfId="0" applyNumberFormat="1" applyFont="1" applyBorder="1" applyAlignment="1" applyProtection="1">
      <alignment wrapText="1"/>
      <protection locked="0"/>
    </xf>
    <xf numFmtId="0" fontId="14" fillId="0" borderId="19" xfId="0" applyFont="1" applyBorder="1" applyAlignment="1" applyProtection="1">
      <alignment wrapText="1"/>
      <protection locked="0"/>
    </xf>
    <xf numFmtId="0" fontId="15" fillId="0" borderId="19" xfId="0" applyFont="1" applyBorder="1" applyAlignment="1" applyProtection="1">
      <alignment wrapText="1"/>
      <protection locked="0"/>
    </xf>
    <xf numFmtId="0" fontId="4" fillId="0" borderId="25" xfId="0" applyFont="1" applyBorder="1" applyAlignment="1" applyProtection="1">
      <alignment wrapText="1"/>
      <protection locked="0"/>
    </xf>
    <xf numFmtId="0" fontId="0" fillId="0" borderId="32" xfId="0" applyBorder="1" applyProtection="1">
      <protection locked="0"/>
    </xf>
    <xf numFmtId="3" fontId="4" fillId="0" borderId="50" xfId="0" applyNumberFormat="1" applyFont="1" applyBorder="1" applyAlignment="1" applyProtection="1">
      <alignment wrapText="1"/>
      <protection locked="0"/>
    </xf>
    <xf numFmtId="0" fontId="15" fillId="0" borderId="49" xfId="0" applyFont="1" applyBorder="1" applyAlignment="1" applyProtection="1">
      <alignment wrapText="1"/>
      <protection locked="0"/>
    </xf>
    <xf numFmtId="3" fontId="4" fillId="0" borderId="27" xfId="0" applyNumberFormat="1" applyFont="1" applyBorder="1" applyAlignment="1" applyProtection="1">
      <alignment wrapText="1"/>
      <protection locked="0"/>
    </xf>
    <xf numFmtId="0" fontId="0" fillId="0" borderId="1" xfId="0" applyBorder="1" applyProtection="1">
      <protection locked="0"/>
    </xf>
    <xf numFmtId="0" fontId="4" fillId="0" borderId="1" xfId="0" applyFont="1" applyBorder="1" applyAlignment="1" applyProtection="1">
      <alignment wrapText="1"/>
      <protection locked="0"/>
    </xf>
    <xf numFmtId="0" fontId="4" fillId="0" borderId="13" xfId="0" applyFont="1" applyBorder="1" applyAlignment="1" applyProtection="1">
      <alignment wrapText="1"/>
      <protection locked="0"/>
    </xf>
    <xf numFmtId="0" fontId="14" fillId="0" borderId="13" xfId="0" applyFont="1" applyBorder="1" applyAlignment="1">
      <alignment wrapText="1"/>
    </xf>
    <xf numFmtId="0" fontId="37" fillId="0" borderId="45" xfId="0" applyFont="1" applyBorder="1" applyAlignment="1">
      <alignment wrapText="1" readingOrder="1"/>
    </xf>
    <xf numFmtId="0" fontId="38" fillId="0" borderId="47" xfId="0" applyFont="1" applyBorder="1" applyAlignment="1">
      <alignment wrapText="1"/>
    </xf>
    <xf numFmtId="0" fontId="18" fillId="0" borderId="39" xfId="0" applyFont="1" applyBorder="1" applyAlignment="1">
      <alignment wrapText="1" readingOrder="1"/>
    </xf>
    <xf numFmtId="0" fontId="18" fillId="0" borderId="47" xfId="0" applyFont="1" applyBorder="1" applyAlignment="1">
      <alignment wrapText="1" readingOrder="1"/>
    </xf>
    <xf numFmtId="0" fontId="1" fillId="6" borderId="32" xfId="0" applyFont="1" applyFill="1" applyBorder="1" applyProtection="1">
      <protection locked="0"/>
    </xf>
    <xf numFmtId="0" fontId="1" fillId="6" borderId="0" xfId="0" applyFont="1" applyFill="1"/>
    <xf numFmtId="0" fontId="25" fillId="6" borderId="0" xfId="0" applyFont="1" applyFill="1"/>
    <xf numFmtId="0" fontId="2" fillId="6" borderId="0" xfId="0" applyFont="1" applyFill="1"/>
    <xf numFmtId="0" fontId="1" fillId="6" borderId="7" xfId="0" applyFont="1" applyFill="1" applyBorder="1"/>
    <xf numFmtId="0" fontId="17" fillId="0" borderId="5" xfId="0" applyFont="1" applyBorder="1"/>
    <xf numFmtId="0" fontId="17" fillId="0" borderId="0" xfId="0" applyFont="1"/>
    <xf numFmtId="0" fontId="17" fillId="0" borderId="51" xfId="0" applyFont="1" applyBorder="1"/>
    <xf numFmtId="0" fontId="1" fillId="6" borderId="12" xfId="0" applyFont="1" applyFill="1" applyBorder="1"/>
    <xf numFmtId="0" fontId="1" fillId="6" borderId="9" xfId="0" applyFont="1" applyFill="1" applyBorder="1"/>
    <xf numFmtId="0" fontId="1" fillId="6" borderId="13" xfId="0" applyFont="1" applyFill="1" applyBorder="1"/>
    <xf numFmtId="0" fontId="1" fillId="6" borderId="10" xfId="0" applyFont="1" applyFill="1" applyBorder="1"/>
    <xf numFmtId="0" fontId="1" fillId="6" borderId="3" xfId="0" applyFont="1" applyFill="1" applyBorder="1"/>
    <xf numFmtId="0" fontId="1" fillId="6" borderId="0" xfId="0" applyFont="1" applyFill="1" applyAlignment="1">
      <alignment wrapText="1"/>
    </xf>
    <xf numFmtId="0" fontId="1" fillId="6" borderId="29" xfId="0" applyFont="1" applyFill="1" applyBorder="1"/>
    <xf numFmtId="0" fontId="1" fillId="6" borderId="30" xfId="0" applyFont="1" applyFill="1" applyBorder="1"/>
    <xf numFmtId="0" fontId="1" fillId="6" borderId="31" xfId="0" applyFont="1" applyFill="1" applyBorder="1"/>
    <xf numFmtId="0" fontId="29" fillId="6" borderId="0" xfId="0" applyFont="1" applyFill="1"/>
    <xf numFmtId="0" fontId="1" fillId="6" borderId="0" xfId="0" applyFont="1" applyFill="1" applyAlignment="1">
      <alignment horizontal="left" vertical="top"/>
    </xf>
    <xf numFmtId="0" fontId="1" fillId="6" borderId="0" xfId="0" applyFont="1" applyFill="1" applyAlignment="1">
      <alignment horizontal="left" vertical="top" wrapText="1"/>
    </xf>
    <xf numFmtId="0" fontId="2" fillId="6" borderId="0" xfId="0" applyFont="1" applyFill="1" applyAlignment="1">
      <alignment horizontal="left" vertical="top"/>
    </xf>
    <xf numFmtId="0" fontId="28" fillId="6" borderId="0" xfId="0" applyFont="1" applyFill="1"/>
    <xf numFmtId="0" fontId="1" fillId="6" borderId="32" xfId="0" applyFont="1" applyFill="1" applyBorder="1"/>
    <xf numFmtId="0" fontId="0" fillId="6" borderId="32" xfId="0" applyFill="1" applyBorder="1"/>
    <xf numFmtId="0" fontId="24" fillId="6" borderId="0" xfId="0" applyFont="1" applyFill="1"/>
    <xf numFmtId="0" fontId="0" fillId="6" borderId="0" xfId="0" applyFill="1" applyAlignment="1">
      <alignment horizontal="left" vertical="top"/>
    </xf>
    <xf numFmtId="0" fontId="27" fillId="0" borderId="0" xfId="0" applyFont="1"/>
    <xf numFmtId="0" fontId="0" fillId="6" borderId="0" xfId="0" applyFill="1" applyAlignment="1">
      <alignment vertical="top"/>
    </xf>
    <xf numFmtId="0" fontId="0" fillId="6" borderId="0" xfId="0" applyFill="1" applyAlignment="1">
      <alignment horizontal="left" vertical="top" wrapText="1"/>
    </xf>
    <xf numFmtId="0" fontId="30" fillId="6" borderId="0" xfId="0" applyFont="1" applyFill="1"/>
    <xf numFmtId="0" fontId="9" fillId="8" borderId="26" xfId="0" applyFont="1" applyFill="1" applyBorder="1" applyAlignment="1">
      <alignment wrapText="1"/>
    </xf>
    <xf numFmtId="3" fontId="9" fillId="8" borderId="16" xfId="0" applyNumberFormat="1" applyFont="1" applyFill="1" applyBorder="1" applyAlignment="1">
      <alignment wrapText="1"/>
    </xf>
    <xf numFmtId="0" fontId="4" fillId="8" borderId="16" xfId="0" applyFont="1" applyFill="1" applyBorder="1" applyAlignment="1">
      <alignment wrapText="1"/>
    </xf>
    <xf numFmtId="0" fontId="4" fillId="0" borderId="0" xfId="0" applyFont="1" applyAlignment="1">
      <alignment wrapText="1"/>
    </xf>
    <xf numFmtId="0" fontId="9" fillId="0" borderId="0" xfId="0" applyFont="1" applyAlignment="1">
      <alignment wrapText="1"/>
    </xf>
    <xf numFmtId="3" fontId="9" fillId="0" borderId="13" xfId="0" applyNumberFormat="1" applyFont="1" applyBorder="1" applyAlignment="1">
      <alignment wrapText="1"/>
    </xf>
    <xf numFmtId="0" fontId="16" fillId="2" borderId="1" xfId="0" applyFont="1" applyFill="1" applyBorder="1" applyAlignment="1">
      <alignment vertical="center" wrapText="1"/>
    </xf>
    <xf numFmtId="3" fontId="4" fillId="2" borderId="52" xfId="0" applyNumberFormat="1" applyFont="1" applyFill="1" applyBorder="1" applyAlignment="1">
      <alignment wrapText="1"/>
    </xf>
    <xf numFmtId="3" fontId="9" fillId="2" borderId="52" xfId="0" applyNumberFormat="1" applyFont="1" applyFill="1" applyBorder="1" applyAlignment="1">
      <alignment wrapText="1"/>
    </xf>
    <xf numFmtId="0" fontId="4" fillId="2" borderId="52" xfId="0" applyFont="1" applyFill="1" applyBorder="1" applyAlignment="1">
      <alignment wrapText="1"/>
    </xf>
    <xf numFmtId="0" fontId="4" fillId="6" borderId="0" xfId="0" applyFont="1" applyFill="1" applyAlignment="1">
      <alignment wrapText="1"/>
    </xf>
    <xf numFmtId="3" fontId="4" fillId="6" borderId="0" xfId="0" applyNumberFormat="1" applyFont="1" applyFill="1" applyAlignment="1">
      <alignment wrapText="1"/>
    </xf>
    <xf numFmtId="0" fontId="9" fillId="6" borderId="0" xfId="0" applyFont="1" applyFill="1" applyAlignment="1">
      <alignment wrapText="1"/>
    </xf>
    <xf numFmtId="3" fontId="9" fillId="6" borderId="0" xfId="0" applyNumberFormat="1" applyFont="1" applyFill="1" applyAlignment="1">
      <alignment wrapText="1"/>
    </xf>
    <xf numFmtId="3" fontId="4" fillId="0" borderId="27" xfId="0" applyNumberFormat="1" applyFont="1" applyBorder="1" applyAlignment="1">
      <alignment wrapText="1"/>
    </xf>
    <xf numFmtId="3" fontId="4" fillId="0" borderId="20" xfId="0" applyNumberFormat="1" applyFont="1" applyBorder="1" applyAlignment="1">
      <alignment wrapText="1"/>
    </xf>
    <xf numFmtId="0" fontId="9" fillId="8" borderId="0" xfId="0" applyFont="1" applyFill="1" applyAlignment="1">
      <alignment wrapText="1"/>
    </xf>
    <xf numFmtId="3" fontId="9" fillId="8" borderId="13" xfId="0" applyNumberFormat="1" applyFont="1" applyFill="1" applyBorder="1" applyAlignment="1">
      <alignment wrapText="1"/>
    </xf>
    <xf numFmtId="0" fontId="4" fillId="8" borderId="13" xfId="0" applyFont="1" applyFill="1" applyBorder="1" applyAlignment="1">
      <alignment wrapText="1"/>
    </xf>
    <xf numFmtId="0" fontId="9" fillId="0" borderId="15" xfId="0" applyFont="1" applyBorder="1" applyAlignment="1">
      <alignment wrapText="1"/>
    </xf>
    <xf numFmtId="3" fontId="9" fillId="0" borderId="14" xfId="0" applyNumberFormat="1" applyFont="1" applyBorder="1" applyAlignment="1">
      <alignment wrapText="1"/>
    </xf>
    <xf numFmtId="0" fontId="13" fillId="4" borderId="17" xfId="0" applyFont="1" applyFill="1" applyBorder="1" applyAlignment="1">
      <alignment vertical="center" wrapText="1"/>
    </xf>
    <xf numFmtId="0" fontId="4" fillId="5" borderId="18" xfId="0" applyFont="1" applyFill="1" applyBorder="1" applyAlignment="1">
      <alignment wrapText="1"/>
    </xf>
    <xf numFmtId="0" fontId="4" fillId="5" borderId="13" xfId="0" applyFont="1" applyFill="1" applyBorder="1" applyAlignment="1">
      <alignment wrapText="1"/>
    </xf>
    <xf numFmtId="0" fontId="9" fillId="0" borderId="24" xfId="0" applyFont="1" applyBorder="1" applyAlignment="1">
      <alignment wrapText="1"/>
    </xf>
    <xf numFmtId="3" fontId="9" fillId="0" borderId="22" xfId="0" applyNumberFormat="1" applyFont="1" applyBorder="1" applyAlignment="1">
      <alignment wrapText="1"/>
    </xf>
    <xf numFmtId="3" fontId="4" fillId="0" borderId="13" xfId="0" applyNumberFormat="1" applyFont="1" applyBorder="1" applyAlignment="1">
      <alignment wrapText="1"/>
    </xf>
    <xf numFmtId="0" fontId="4" fillId="0" borderId="16" xfId="0" applyFont="1" applyBorder="1" applyAlignment="1">
      <alignment wrapText="1"/>
    </xf>
    <xf numFmtId="0" fontId="4" fillId="0" borderId="23" xfId="0" applyFont="1" applyBorder="1" applyAlignment="1">
      <alignment wrapText="1"/>
    </xf>
    <xf numFmtId="0" fontId="9" fillId="0" borderId="21" xfId="0" applyFont="1" applyBorder="1" applyAlignment="1">
      <alignment wrapText="1"/>
    </xf>
    <xf numFmtId="0" fontId="15" fillId="5" borderId="19" xfId="0" applyFont="1" applyFill="1" applyBorder="1" applyAlignment="1">
      <alignment wrapText="1"/>
    </xf>
    <xf numFmtId="3" fontId="4" fillId="5" borderId="20" xfId="0" applyNumberFormat="1" applyFont="1" applyFill="1" applyBorder="1" applyAlignment="1">
      <alignment wrapText="1"/>
    </xf>
    <xf numFmtId="0" fontId="4" fillId="5" borderId="1" xfId="0" applyFont="1" applyFill="1" applyBorder="1" applyAlignment="1">
      <alignment wrapText="1"/>
    </xf>
    <xf numFmtId="0" fontId="4" fillId="0" borderId="0" xfId="0" applyFont="1" applyAlignment="1">
      <alignment horizontal="left" wrapText="1"/>
    </xf>
    <xf numFmtId="0" fontId="10" fillId="0" borderId="0" xfId="0" applyFont="1" applyAlignment="1">
      <alignment vertical="center" wrapText="1"/>
    </xf>
    <xf numFmtId="0" fontId="9" fillId="0" borderId="13" xfId="0" applyFont="1" applyBorder="1" applyAlignment="1">
      <alignment horizontal="center" vertical="center" wrapText="1"/>
    </xf>
    <xf numFmtId="0" fontId="13" fillId="4" borderId="49" xfId="0" applyFont="1" applyFill="1" applyBorder="1" applyAlignment="1">
      <alignment vertical="center" wrapText="1"/>
    </xf>
    <xf numFmtId="0" fontId="9" fillId="5" borderId="28" xfId="0" applyFont="1" applyFill="1" applyBorder="1" applyAlignment="1">
      <alignment vertical="center" wrapText="1"/>
    </xf>
    <xf numFmtId="0" fontId="9" fillId="5" borderId="28" xfId="0" applyFont="1" applyFill="1" applyBorder="1" applyAlignment="1">
      <alignment wrapText="1"/>
    </xf>
    <xf numFmtId="0" fontId="4" fillId="5" borderId="19" xfId="0" applyFont="1" applyFill="1" applyBorder="1" applyAlignment="1">
      <alignment wrapText="1"/>
    </xf>
    <xf numFmtId="3" fontId="4" fillId="5" borderId="27" xfId="0" applyNumberFormat="1" applyFont="1" applyFill="1" applyBorder="1" applyAlignment="1">
      <alignment wrapText="1"/>
    </xf>
    <xf numFmtId="3" fontId="4" fillId="0" borderId="28" xfId="0" applyNumberFormat="1" applyFont="1" applyBorder="1" applyAlignment="1">
      <alignment wrapText="1"/>
    </xf>
    <xf numFmtId="3" fontId="4" fillId="0" borderId="5" xfId="0" applyNumberFormat="1" applyFont="1" applyBorder="1" applyAlignment="1">
      <alignment wrapText="1"/>
    </xf>
    <xf numFmtId="0" fontId="0" fillId="9" borderId="58" xfId="0" applyFill="1" applyBorder="1"/>
    <xf numFmtId="0" fontId="39" fillId="10" borderId="63" xfId="0" applyFont="1" applyFill="1" applyBorder="1" applyAlignment="1">
      <alignment textRotation="90" wrapText="1"/>
    </xf>
    <xf numFmtId="0" fontId="39" fillId="10" borderId="64" xfId="0" applyFont="1" applyFill="1" applyBorder="1" applyAlignment="1">
      <alignment textRotation="90" wrapText="1"/>
    </xf>
    <xf numFmtId="0" fontId="39" fillId="10" borderId="65" xfId="0" applyFont="1" applyFill="1" applyBorder="1" applyAlignment="1">
      <alignment textRotation="90" wrapText="1"/>
    </xf>
    <xf numFmtId="0" fontId="39" fillId="10" borderId="66" xfId="0" applyFont="1" applyFill="1" applyBorder="1" applyAlignment="1">
      <alignment textRotation="90" wrapText="1"/>
    </xf>
    <xf numFmtId="0" fontId="39" fillId="10" borderId="67" xfId="0" applyFont="1" applyFill="1" applyBorder="1" applyAlignment="1">
      <alignment textRotation="90" wrapText="1"/>
    </xf>
    <xf numFmtId="0" fontId="39" fillId="10" borderId="5" xfId="0" applyFont="1" applyFill="1" applyBorder="1" applyAlignment="1">
      <alignment wrapText="1"/>
    </xf>
    <xf numFmtId="0" fontId="0" fillId="0" borderId="63" xfId="0" applyBorder="1" applyAlignment="1">
      <alignment wrapText="1"/>
    </xf>
    <xf numFmtId="0" fontId="0" fillId="0" borderId="68" xfId="0" applyBorder="1" applyAlignment="1">
      <alignment wrapText="1"/>
    </xf>
    <xf numFmtId="0" fontId="0" fillId="0" borderId="69" xfId="0" applyBorder="1" applyAlignment="1">
      <alignment wrapText="1"/>
    </xf>
    <xf numFmtId="0" fontId="0" fillId="0" borderId="70" xfId="0" applyBorder="1" applyAlignment="1">
      <alignment wrapText="1"/>
    </xf>
    <xf numFmtId="0" fontId="39" fillId="0" borderId="68" xfId="0" applyFont="1" applyBorder="1" applyAlignment="1">
      <alignment textRotation="90" wrapText="1"/>
    </xf>
    <xf numFmtId="0" fontId="39" fillId="0" borderId="69" xfId="0" applyFont="1" applyBorder="1" applyAlignment="1">
      <alignment textRotation="90" wrapText="1"/>
    </xf>
    <xf numFmtId="0" fontId="0" fillId="0" borderId="4" xfId="0" applyBorder="1" applyAlignment="1">
      <alignment wrapText="1"/>
    </xf>
    <xf numFmtId="0" fontId="0" fillId="0" borderId="5" xfId="0" applyBorder="1" applyAlignment="1">
      <alignment wrapText="1"/>
    </xf>
    <xf numFmtId="0" fontId="0" fillId="0" borderId="64" xfId="0" applyBorder="1" applyAlignment="1">
      <alignment wrapText="1"/>
    </xf>
    <xf numFmtId="0" fontId="0" fillId="0" borderId="65" xfId="0" applyBorder="1" applyAlignment="1">
      <alignment wrapText="1"/>
    </xf>
    <xf numFmtId="0" fontId="0" fillId="0" borderId="66" xfId="0" applyBorder="1" applyAlignment="1">
      <alignment wrapText="1"/>
    </xf>
    <xf numFmtId="0" fontId="0" fillId="0" borderId="64" xfId="0" applyBorder="1"/>
    <xf numFmtId="0" fontId="0" fillId="0" borderId="65" xfId="0" applyBorder="1"/>
    <xf numFmtId="0" fontId="0" fillId="0" borderId="67" xfId="0" applyBorder="1"/>
    <xf numFmtId="0" fontId="0" fillId="0" borderId="5" xfId="0" applyBorder="1"/>
    <xf numFmtId="0" fontId="39" fillId="10" borderId="5" xfId="0" applyFont="1" applyFill="1" applyBorder="1" applyAlignment="1">
      <alignment textRotation="90" wrapText="1"/>
    </xf>
    <xf numFmtId="0" fontId="39" fillId="10" borderId="71" xfId="0" applyFont="1" applyFill="1" applyBorder="1" applyAlignment="1">
      <alignment wrapText="1"/>
    </xf>
    <xf numFmtId="0" fontId="0" fillId="0" borderId="71" xfId="0" applyBorder="1" applyAlignment="1">
      <alignment wrapText="1"/>
    </xf>
    <xf numFmtId="0" fontId="0" fillId="0" borderId="71" xfId="0" applyBorder="1"/>
    <xf numFmtId="0" fontId="39" fillId="9" borderId="72" xfId="0" applyFont="1" applyFill="1" applyBorder="1" applyAlignment="1">
      <alignment horizontal="center"/>
    </xf>
    <xf numFmtId="0" fontId="39" fillId="9" borderId="62" xfId="0" applyFont="1" applyFill="1" applyBorder="1" applyAlignment="1">
      <alignment horizontal="center"/>
    </xf>
    <xf numFmtId="0" fontId="39" fillId="9" borderId="61" xfId="0" applyFont="1" applyFill="1" applyBorder="1" applyAlignment="1">
      <alignment horizontal="center"/>
    </xf>
    <xf numFmtId="0" fontId="39" fillId="10" borderId="73" xfId="0" applyFont="1" applyFill="1" applyBorder="1" applyAlignment="1">
      <alignment textRotation="90" wrapText="1"/>
    </xf>
    <xf numFmtId="0" fontId="39" fillId="10" borderId="74" xfId="0" applyFont="1" applyFill="1" applyBorder="1" applyAlignment="1">
      <alignment textRotation="90" wrapText="1"/>
    </xf>
    <xf numFmtId="0" fontId="0" fillId="0" borderId="73" xfId="0" applyBorder="1" applyAlignment="1">
      <alignment wrapText="1"/>
    </xf>
    <xf numFmtId="0" fontId="0" fillId="0" borderId="74" xfId="0" applyBorder="1" applyAlignment="1">
      <alignment wrapText="1"/>
    </xf>
    <xf numFmtId="0" fontId="0" fillId="0" borderId="66" xfId="0" applyBorder="1"/>
    <xf numFmtId="0" fontId="0" fillId="0" borderId="67" xfId="0" applyBorder="1" applyAlignment="1">
      <alignment wrapText="1"/>
    </xf>
    <xf numFmtId="0" fontId="39" fillId="10" borderId="75" xfId="0" applyFont="1" applyFill="1" applyBorder="1" applyAlignment="1">
      <alignment textRotation="90" wrapText="1"/>
    </xf>
    <xf numFmtId="0" fontId="0" fillId="0" borderId="76" xfId="0" applyBorder="1" applyAlignment="1">
      <alignment wrapText="1"/>
    </xf>
    <xf numFmtId="0" fontId="0" fillId="0" borderId="75" xfId="0" applyBorder="1" applyAlignment="1">
      <alignment wrapText="1"/>
    </xf>
    <xf numFmtId="0" fontId="39" fillId="9" borderId="78" xfId="0" applyFont="1" applyFill="1" applyBorder="1" applyAlignment="1">
      <alignment horizontal="center"/>
    </xf>
    <xf numFmtId="0" fontId="39" fillId="11" borderId="65" xfId="0" applyFont="1" applyFill="1" applyBorder="1" applyAlignment="1">
      <alignment textRotation="90" wrapText="1"/>
    </xf>
    <xf numFmtId="0" fontId="36" fillId="0" borderId="0" xfId="0" applyFont="1" applyAlignment="1">
      <alignment vertical="center"/>
    </xf>
    <xf numFmtId="0" fontId="39" fillId="9" borderId="79" xfId="0" applyFont="1" applyFill="1" applyBorder="1" applyAlignment="1">
      <alignment horizontal="center"/>
    </xf>
    <xf numFmtId="0" fontId="0" fillId="0" borderId="80" xfId="0" applyBorder="1" applyAlignment="1">
      <alignment wrapText="1"/>
    </xf>
    <xf numFmtId="0" fontId="0" fillId="0" borderId="2" xfId="0" applyBorder="1" applyAlignment="1">
      <alignment wrapText="1"/>
    </xf>
    <xf numFmtId="0" fontId="39" fillId="0" borderId="70" xfId="0" applyFont="1" applyBorder="1" applyAlignment="1">
      <alignment wrapText="1"/>
    </xf>
    <xf numFmtId="0" fontId="39" fillId="10" borderId="81" xfId="0" applyFont="1" applyFill="1" applyBorder="1" applyAlignment="1">
      <alignment textRotation="90" wrapText="1"/>
    </xf>
    <xf numFmtId="0" fontId="39" fillId="10" borderId="55" xfId="0" applyFont="1" applyFill="1" applyBorder="1" applyAlignment="1">
      <alignment textRotation="90" wrapText="1"/>
    </xf>
    <xf numFmtId="0" fontId="39" fillId="10" borderId="82" xfId="0" applyFont="1" applyFill="1" applyBorder="1" applyAlignment="1">
      <alignment textRotation="90" wrapText="1"/>
    </xf>
    <xf numFmtId="0" fontId="39" fillId="10" borderId="83" xfId="0" applyFont="1" applyFill="1" applyBorder="1" applyAlignment="1">
      <alignment textRotation="90" wrapText="1"/>
    </xf>
    <xf numFmtId="0" fontId="39" fillId="10" borderId="84" xfId="0" applyFont="1" applyFill="1" applyBorder="1" applyAlignment="1">
      <alignment wrapText="1"/>
    </xf>
    <xf numFmtId="0" fontId="39" fillId="10" borderId="81" xfId="0" applyFont="1" applyFill="1" applyBorder="1" applyAlignment="1">
      <alignment wrapText="1"/>
    </xf>
    <xf numFmtId="0" fontId="39" fillId="10" borderId="64" xfId="0" applyFont="1" applyFill="1" applyBorder="1" applyAlignment="1">
      <alignment wrapText="1"/>
    </xf>
    <xf numFmtId="0" fontId="39" fillId="10" borderId="65" xfId="0" applyFont="1" applyFill="1" applyBorder="1" applyAlignment="1">
      <alignment wrapText="1"/>
    </xf>
    <xf numFmtId="0" fontId="39" fillId="11" borderId="65" xfId="0" applyFont="1" applyFill="1" applyBorder="1" applyAlignment="1">
      <alignment wrapText="1"/>
    </xf>
    <xf numFmtId="0" fontId="39" fillId="10" borderId="67" xfId="0" applyFont="1" applyFill="1" applyBorder="1" applyAlignment="1">
      <alignment wrapText="1"/>
    </xf>
    <xf numFmtId="0" fontId="39" fillId="10" borderId="73" xfId="0" applyFont="1" applyFill="1" applyBorder="1" applyAlignment="1">
      <alignment wrapText="1"/>
    </xf>
    <xf numFmtId="0" fontId="39" fillId="10" borderId="74" xfId="0" applyFont="1" applyFill="1" applyBorder="1" applyAlignment="1">
      <alignment wrapText="1"/>
    </xf>
    <xf numFmtId="0" fontId="39" fillId="10" borderId="75" xfId="0" applyFont="1" applyFill="1" applyBorder="1" applyAlignment="1">
      <alignment wrapText="1"/>
    </xf>
    <xf numFmtId="0" fontId="39" fillId="10" borderId="66" xfId="0" applyFont="1" applyFill="1" applyBorder="1" applyAlignment="1">
      <alignment wrapText="1"/>
    </xf>
    <xf numFmtId="0" fontId="39" fillId="10" borderId="55" xfId="0" applyFont="1" applyFill="1" applyBorder="1" applyAlignment="1">
      <alignment wrapText="1"/>
    </xf>
    <xf numFmtId="0" fontId="39" fillId="10" borderId="82" xfId="0" applyFont="1" applyFill="1" applyBorder="1" applyAlignment="1">
      <alignment wrapText="1"/>
    </xf>
    <xf numFmtId="0" fontId="39" fillId="10" borderId="83" xfId="0" applyFont="1" applyFill="1" applyBorder="1" applyAlignment="1">
      <alignment wrapText="1"/>
    </xf>
    <xf numFmtId="0" fontId="39" fillId="10" borderId="85" xfId="0" applyFont="1" applyFill="1" applyBorder="1" applyAlignment="1">
      <alignment wrapText="1"/>
    </xf>
    <xf numFmtId="0" fontId="39" fillId="10" borderId="1" xfId="0" applyFont="1" applyFill="1" applyBorder="1" applyAlignment="1">
      <alignment wrapText="1"/>
    </xf>
    <xf numFmtId="0" fontId="39" fillId="9" borderId="63" xfId="0" applyFont="1" applyFill="1" applyBorder="1" applyAlignment="1">
      <alignment wrapText="1"/>
    </xf>
    <xf numFmtId="0" fontId="0" fillId="0" borderId="86" xfId="0" applyBorder="1" applyAlignment="1">
      <alignment wrapText="1"/>
    </xf>
    <xf numFmtId="0" fontId="39" fillId="11" borderId="81" xfId="0" applyFont="1" applyFill="1" applyBorder="1" applyAlignment="1">
      <alignment textRotation="90" wrapText="1"/>
    </xf>
    <xf numFmtId="0" fontId="39" fillId="10" borderId="84" xfId="0" applyFont="1" applyFill="1" applyBorder="1" applyAlignment="1">
      <alignment textRotation="90" wrapText="1"/>
    </xf>
    <xf numFmtId="0" fontId="0" fillId="0" borderId="0" xfId="0" applyProtection="1">
      <protection locked="0"/>
    </xf>
    <xf numFmtId="0" fontId="0" fillId="0" borderId="0" xfId="0" applyAlignment="1" applyProtection="1">
      <alignment wrapText="1"/>
      <protection locked="0"/>
    </xf>
    <xf numFmtId="0" fontId="1" fillId="6" borderId="0" xfId="0" applyFont="1" applyFill="1" applyAlignment="1">
      <alignment horizontal="left" vertical="top" wrapText="1"/>
    </xf>
    <xf numFmtId="0" fontId="24" fillId="6" borderId="0" xfId="0" applyFont="1" applyFill="1"/>
    <xf numFmtId="0" fontId="1" fillId="6" borderId="0" xfId="0" applyFont="1" applyFill="1"/>
    <xf numFmtId="0" fontId="23" fillId="6" borderId="0" xfId="0" applyFont="1" applyFill="1"/>
    <xf numFmtId="0" fontId="24" fillId="0" borderId="0" xfId="0" applyFont="1"/>
    <xf numFmtId="0" fontId="29" fillId="6" borderId="0" xfId="0" applyFont="1" applyFill="1"/>
    <xf numFmtId="0" fontId="29" fillId="0" borderId="0" xfId="0" applyFont="1"/>
    <xf numFmtId="0" fontId="0" fillId="6" borderId="0" xfId="0" applyFill="1"/>
    <xf numFmtId="0" fontId="1" fillId="6" borderId="6" xfId="0" applyFont="1" applyFill="1" applyBorder="1" applyAlignment="1">
      <alignment wrapText="1"/>
    </xf>
    <xf numFmtId="0" fontId="1" fillId="6" borderId="7" xfId="0" applyFont="1" applyFill="1" applyBorder="1" applyAlignment="1">
      <alignment wrapText="1"/>
    </xf>
    <xf numFmtId="0" fontId="1" fillId="6" borderId="7" xfId="0" applyFont="1" applyFill="1" applyBorder="1"/>
    <xf numFmtId="0" fontId="1" fillId="6" borderId="8" xfId="0" applyFont="1" applyFill="1" applyBorder="1"/>
    <xf numFmtId="0" fontId="1" fillId="6" borderId="6" xfId="0" applyFont="1" applyFill="1" applyBorder="1"/>
    <xf numFmtId="0" fontId="1" fillId="6" borderId="3" xfId="0" applyFont="1" applyFill="1" applyBorder="1" applyAlignment="1">
      <alignment wrapText="1"/>
    </xf>
    <xf numFmtId="0" fontId="1" fillId="6" borderId="30" xfId="0" applyFont="1" applyFill="1" applyBorder="1" applyAlignment="1">
      <alignment wrapText="1"/>
    </xf>
    <xf numFmtId="0" fontId="1" fillId="6" borderId="9" xfId="0" applyFont="1" applyFill="1" applyBorder="1"/>
    <xf numFmtId="0" fontId="1" fillId="6" borderId="11" xfId="0" applyFont="1" applyFill="1" applyBorder="1"/>
    <xf numFmtId="0" fontId="31" fillId="7" borderId="0" xfId="0" applyFont="1" applyFill="1" applyAlignment="1">
      <alignment horizontal="center"/>
    </xf>
    <xf numFmtId="0" fontId="27" fillId="0" borderId="0" xfId="0" applyFont="1"/>
    <xf numFmtId="0" fontId="0" fillId="6" borderId="6"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27" fillId="0" borderId="0" xfId="0" applyFont="1" applyAlignment="1">
      <alignment horizontal="left" vertical="top"/>
    </xf>
    <xf numFmtId="0" fontId="32" fillId="0" borderId="0" xfId="0" applyFont="1"/>
    <xf numFmtId="0" fontId="27" fillId="0" borderId="6" xfId="0" applyFont="1" applyBorder="1" applyProtection="1">
      <protection locked="0"/>
    </xf>
    <xf numFmtId="0" fontId="27" fillId="0" borderId="7" xfId="0" applyFont="1" applyBorder="1" applyProtection="1">
      <protection locked="0"/>
    </xf>
    <xf numFmtId="0" fontId="27" fillId="0" borderId="8" xfId="0" applyFont="1" applyBorder="1" applyProtection="1">
      <protection locked="0"/>
    </xf>
    <xf numFmtId="0" fontId="0" fillId="6" borderId="0" xfId="0" applyFill="1" applyAlignment="1">
      <alignment horizontal="left" vertical="top"/>
    </xf>
    <xf numFmtId="0" fontId="0" fillId="6" borderId="12" xfId="0" applyFill="1" applyBorder="1" applyAlignment="1" applyProtection="1">
      <alignment horizontal="left" vertical="top" wrapText="1"/>
      <protection locked="0"/>
    </xf>
    <xf numFmtId="0" fontId="0" fillId="6" borderId="9" xfId="0" applyFill="1" applyBorder="1" applyAlignment="1" applyProtection="1">
      <alignment horizontal="left" vertical="top" wrapText="1"/>
      <protection locked="0"/>
    </xf>
    <xf numFmtId="0" fontId="0" fillId="6" borderId="11" xfId="0" applyFill="1" applyBorder="1" applyAlignment="1" applyProtection="1">
      <alignment horizontal="left" vertical="top" wrapText="1"/>
      <protection locked="0"/>
    </xf>
    <xf numFmtId="0" fontId="0" fillId="6" borderId="13" xfId="0" applyFill="1" applyBorder="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0" fillId="6" borderId="10" xfId="0" applyFill="1" applyBorder="1" applyAlignment="1" applyProtection="1">
      <alignment horizontal="left" vertical="top" wrapText="1"/>
      <protection locked="0"/>
    </xf>
    <xf numFmtId="0" fontId="0" fillId="6" borderId="29" xfId="0" applyFill="1" applyBorder="1" applyAlignment="1" applyProtection="1">
      <alignment horizontal="left" vertical="top" wrapText="1"/>
      <protection locked="0"/>
    </xf>
    <xf numFmtId="0" fontId="0" fillId="6" borderId="30" xfId="0" applyFill="1" applyBorder="1" applyAlignment="1" applyProtection="1">
      <alignment horizontal="left" vertical="top" wrapText="1"/>
      <protection locked="0"/>
    </xf>
    <xf numFmtId="0" fontId="0" fillId="6" borderId="31" xfId="0" applyFill="1" applyBorder="1" applyAlignment="1" applyProtection="1">
      <alignment horizontal="left" vertical="top" wrapText="1"/>
      <protection locked="0"/>
    </xf>
    <xf numFmtId="0" fontId="27" fillId="0" borderId="0" xfId="0" applyFont="1" applyAlignment="1">
      <alignment horizontal="left" vertical="top" wrapText="1"/>
    </xf>
    <xf numFmtId="0" fontId="27" fillId="0" borderId="12" xfId="0" applyFont="1" applyBorder="1" applyAlignment="1">
      <alignment horizontal="center" vertical="top"/>
    </xf>
    <xf numFmtId="0" fontId="27" fillId="0" borderId="9" xfId="0" applyFont="1" applyBorder="1" applyAlignment="1">
      <alignment horizontal="center" vertical="top"/>
    </xf>
    <xf numFmtId="0" fontId="27" fillId="0" borderId="11" xfId="0" applyFont="1" applyBorder="1" applyAlignment="1">
      <alignment horizontal="center" vertical="top"/>
    </xf>
    <xf numFmtId="0" fontId="27" fillId="0" borderId="6"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0" fillId="6" borderId="12" xfId="0" applyFill="1" applyBorder="1" applyAlignment="1">
      <alignment horizontal="left" vertical="top"/>
    </xf>
    <xf numFmtId="0" fontId="0" fillId="6" borderId="9" xfId="0" applyFill="1" applyBorder="1" applyAlignment="1">
      <alignment horizontal="left" vertical="top"/>
    </xf>
    <xf numFmtId="0" fontId="0" fillId="6" borderId="11" xfId="0" applyFill="1" applyBorder="1" applyAlignment="1">
      <alignment horizontal="left" vertical="top"/>
    </xf>
    <xf numFmtId="0" fontId="27" fillId="0" borderId="6" xfId="0" applyFont="1" applyBorder="1" applyAlignment="1">
      <alignment horizontal="left" vertical="top"/>
    </xf>
    <xf numFmtId="0" fontId="27" fillId="0" borderId="7" xfId="0" applyFont="1" applyBorder="1" applyAlignment="1">
      <alignment horizontal="left" vertical="top"/>
    </xf>
    <xf numFmtId="0" fontId="27" fillId="0" borderId="8" xfId="0" applyFont="1" applyBorder="1" applyAlignment="1">
      <alignment horizontal="left" vertical="top"/>
    </xf>
    <xf numFmtId="0" fontId="0" fillId="6" borderId="32" xfId="0" applyFill="1" applyBorder="1" applyAlignment="1" applyProtection="1">
      <alignment horizontal="left" vertical="top" wrapText="1"/>
      <protection locked="0"/>
    </xf>
    <xf numFmtId="0" fontId="0" fillId="6" borderId="56" xfId="0" applyFill="1" applyBorder="1" applyAlignment="1" applyProtection="1">
      <alignment horizontal="left" vertical="top" wrapText="1"/>
      <protection locked="0"/>
    </xf>
    <xf numFmtId="0" fontId="0" fillId="6" borderId="57" xfId="0" applyFill="1" applyBorder="1" applyAlignment="1" applyProtection="1">
      <alignment horizontal="left" vertical="top" wrapText="1"/>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33" fillId="0" borderId="0" xfId="0" applyFont="1" applyAlignment="1">
      <alignment horizontal="left" vertical="top"/>
    </xf>
    <xf numFmtId="0" fontId="9" fillId="0" borderId="0" xfId="0" applyFont="1" applyAlignment="1">
      <alignment horizontal="left" vertical="center" wrapText="1"/>
    </xf>
    <xf numFmtId="0" fontId="0" fillId="0" borderId="0" xfId="0"/>
    <xf numFmtId="0" fontId="7" fillId="0" borderId="0" xfId="0" applyFont="1"/>
    <xf numFmtId="0" fontId="10" fillId="0" borderId="11" xfId="0" applyFont="1" applyBorder="1" applyAlignment="1">
      <alignment horizontal="left" vertical="center" wrapText="1"/>
    </xf>
    <xf numFmtId="0" fontId="7" fillId="0" borderId="10" xfId="0" applyFont="1" applyBorder="1"/>
    <xf numFmtId="0" fontId="4" fillId="0" borderId="12" xfId="0" applyFont="1" applyBorder="1" applyAlignment="1">
      <alignment horizontal="center" vertical="center" wrapText="1"/>
    </xf>
    <xf numFmtId="0" fontId="7" fillId="0" borderId="9" xfId="0" applyFont="1" applyBorder="1"/>
    <xf numFmtId="0" fontId="12"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7" fillId="0" borderId="14" xfId="0" applyFont="1" applyBorder="1"/>
    <xf numFmtId="0" fontId="9" fillId="0" borderId="55" xfId="0" applyFont="1" applyBorder="1" applyAlignment="1">
      <alignment horizontal="center" vertical="center" wrapText="1"/>
    </xf>
    <xf numFmtId="0" fontId="0" fillId="0" borderId="47" xfId="0" applyBorder="1"/>
    <xf numFmtId="0" fontId="7" fillId="0" borderId="47" xfId="0" applyFont="1" applyBorder="1"/>
    <xf numFmtId="0" fontId="7" fillId="0" borderId="4" xfId="0" applyFont="1" applyBorder="1"/>
    <xf numFmtId="0" fontId="7" fillId="0" borderId="3" xfId="0" applyFont="1" applyBorder="1"/>
    <xf numFmtId="0" fontId="3" fillId="2" borderId="0" xfId="0" applyFont="1" applyFill="1" applyAlignment="1">
      <alignment horizontal="center" vertical="center" wrapText="1"/>
    </xf>
    <xf numFmtId="0" fontId="0" fillId="2" borderId="0" xfId="0" applyFill="1"/>
    <xf numFmtId="0" fontId="5" fillId="0" borderId="0" xfId="0" applyFont="1" applyAlignment="1">
      <alignment horizontal="center" vertical="center" wrapText="1"/>
    </xf>
    <xf numFmtId="0" fontId="6" fillId="0" borderId="6" xfId="0" applyFont="1" applyBorder="1" applyAlignment="1">
      <alignment vertical="center" wrapText="1"/>
    </xf>
    <xf numFmtId="0" fontId="7" fillId="0" borderId="7" xfId="0" applyFont="1" applyBorder="1"/>
    <xf numFmtId="0" fontId="8" fillId="3" borderId="9" xfId="0" applyFont="1" applyFill="1" applyBorder="1" applyAlignment="1">
      <alignment horizontal="left" vertical="center"/>
    </xf>
    <xf numFmtId="0" fontId="7" fillId="3" borderId="9" xfId="0" applyFont="1" applyFill="1" applyBorder="1"/>
    <xf numFmtId="0" fontId="26" fillId="7" borderId="26" xfId="0" applyFont="1" applyFill="1" applyBorder="1" applyAlignment="1">
      <alignment vertical="center" wrapText="1"/>
    </xf>
    <xf numFmtId="0" fontId="26" fillId="7" borderId="23" xfId="0" applyFont="1" applyFill="1" applyBorder="1" applyAlignment="1">
      <alignment vertical="center" wrapText="1"/>
    </xf>
    <xf numFmtId="0" fontId="6" fillId="0" borderId="53" xfId="0" applyFont="1" applyBorder="1" applyAlignment="1">
      <alignment horizontal="left" vertical="center"/>
    </xf>
    <xf numFmtId="0" fontId="7" fillId="0" borderId="54" xfId="0" applyFont="1" applyBorder="1"/>
    <xf numFmtId="1" fontId="4" fillId="0" borderId="0" xfId="0" applyNumberFormat="1" applyFont="1" applyAlignment="1">
      <alignment horizontal="left" vertical="center" wrapText="1"/>
    </xf>
    <xf numFmtId="0" fontId="7" fillId="0" borderId="15" xfId="0" applyFont="1" applyBorder="1"/>
    <xf numFmtId="0" fontId="39" fillId="9" borderId="59" xfId="0" applyFont="1" applyFill="1" applyBorder="1" applyAlignment="1">
      <alignment horizontal="center"/>
    </xf>
    <xf numFmtId="0" fontId="39" fillId="9" borderId="77" xfId="0" applyFont="1" applyFill="1" applyBorder="1" applyAlignment="1">
      <alignment horizontal="center"/>
    </xf>
    <xf numFmtId="0" fontId="39" fillId="9" borderId="60" xfId="0" applyFont="1" applyFill="1" applyBorder="1" applyAlignment="1">
      <alignment horizontal="center"/>
    </xf>
    <xf numFmtId="0" fontId="39" fillId="9" borderId="62" xfId="0" applyFont="1" applyFill="1" applyBorder="1" applyAlignment="1">
      <alignment horizontal="center"/>
    </xf>
    <xf numFmtId="0" fontId="39" fillId="9" borderId="61" xfId="0" applyFont="1" applyFill="1" applyBorder="1" applyAlignment="1">
      <alignment horizontal="center"/>
    </xf>
    <xf numFmtId="0" fontId="39" fillId="9" borderId="71" xfId="0" applyFont="1" applyFill="1" applyBorder="1" applyAlignment="1">
      <alignment horizontal="center"/>
    </xf>
    <xf numFmtId="0" fontId="39" fillId="9" borderId="5" xfId="0" applyFont="1" applyFill="1" applyBorder="1" applyAlignment="1">
      <alignment horizontal="center"/>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AAB52-BB4B-4E5C-A3F9-A2144D0C0D9F}">
  <dimension ref="A3:N35"/>
  <sheetViews>
    <sheetView topLeftCell="D1" workbookViewId="0">
      <selection activeCell="D1" sqref="A1:XFD1048576"/>
    </sheetView>
  </sheetViews>
  <sheetFormatPr defaultRowHeight="14.4" x14ac:dyDescent="0.3"/>
  <cols>
    <col min="2" max="2" width="38.6640625" bestFit="1" customWidth="1"/>
    <col min="5" max="5" width="10.88671875" customWidth="1"/>
    <col min="8" max="8" width="11" customWidth="1"/>
    <col min="9" max="9" width="9.109375" customWidth="1"/>
    <col min="10" max="10" width="38" hidden="1" customWidth="1"/>
    <col min="11" max="11" width="9.109375" customWidth="1"/>
    <col min="13" max="13" width="11.5546875" customWidth="1"/>
    <col min="14" max="14" width="82.44140625" hidden="1" customWidth="1"/>
  </cols>
  <sheetData>
    <row r="3" spans="1:14" x14ac:dyDescent="0.3">
      <c r="D3" t="s">
        <v>0</v>
      </c>
      <c r="E3" t="s">
        <v>1</v>
      </c>
      <c r="F3" t="s">
        <v>2</v>
      </c>
      <c r="G3" t="s">
        <v>3</v>
      </c>
      <c r="H3" t="s">
        <v>4</v>
      </c>
      <c r="I3" t="s">
        <v>2</v>
      </c>
    </row>
    <row r="4" spans="1:14" x14ac:dyDescent="0.3">
      <c r="A4">
        <v>1</v>
      </c>
      <c r="B4" t="str">
        <f>'1 Tool to Assess Capacity'!D23</f>
        <v>GOVERNANCE AND LEADERSHIP</v>
      </c>
      <c r="D4" s="3">
        <f>COUNTA('1 Tool to Assess Capacity'!D25:D49)</f>
        <v>0</v>
      </c>
      <c r="E4" s="4">
        <f>D4/COUNTA('1 Tool to Assess Capacity'!E25:F49)</f>
        <v>0</v>
      </c>
      <c r="F4" s="3">
        <f>RANK(E4,$E$4:$E$13,0)</f>
        <v>1</v>
      </c>
      <c r="G4" s="3">
        <f>COUNTA('1 Tool to Assess Capacity'!G25:G49)</f>
        <v>0</v>
      </c>
      <c r="H4" s="4">
        <f>G4/COUNTA('1 Tool to Assess Capacity'!H25:H49)</f>
        <v>0</v>
      </c>
      <c r="I4">
        <f>RANK(H4,$H$4:$H$13,0)</f>
        <v>1</v>
      </c>
      <c r="J4" t="s">
        <v>5</v>
      </c>
      <c r="N4" t="str">
        <f>VLOOKUP(1,'Hidden Sheet 1 - calculations'!$F$4:$J$13,5,FALSE)</f>
        <v>GOVERNANCE AND LEADERSHIP</v>
      </c>
    </row>
    <row r="5" spans="1:14" x14ac:dyDescent="0.3">
      <c r="A5">
        <v>2</v>
      </c>
      <c r="B5" t="str">
        <f>'1 Tool to Assess Capacity'!D53</f>
        <v>HUMAN RESOURCES</v>
      </c>
      <c r="D5">
        <f>COUNTA('1 Tool to Assess Capacity'!D55:D75)</f>
        <v>0</v>
      </c>
      <c r="E5" s="4">
        <f>D5/COUNTA('1 Tool to Assess Capacity'!E55:E75)</f>
        <v>0</v>
      </c>
      <c r="F5" s="3">
        <f t="shared" ref="F5:F13" si="0">RANK(E5,$E$4:$E$13,0)</f>
        <v>1</v>
      </c>
      <c r="G5">
        <f>COUNTA('1 Tool to Assess Capacity'!G55:G75)</f>
        <v>0</v>
      </c>
      <c r="H5" s="4">
        <f>G5/COUNTA('1 Tool to Assess Capacity'!H55:H75)</f>
        <v>0</v>
      </c>
      <c r="I5">
        <f t="shared" ref="I5:I11" si="1">RANK(H5,$H$4:$H$13,0)</f>
        <v>1</v>
      </c>
      <c r="J5" t="s">
        <v>6</v>
      </c>
      <c r="N5" t="e">
        <f>VLOOKUP(2,'Hidden Sheet 1 - calculations'!$F$4:$J$13,5,FALSE)</f>
        <v>#N/A</v>
      </c>
    </row>
    <row r="6" spans="1:14" x14ac:dyDescent="0.3">
      <c r="A6">
        <v>3</v>
      </c>
      <c r="B6" t="str">
        <f>'1 Tool to Assess Capacity'!D78</f>
        <v>GRANTS AND FUNDS DEVELOPMENT</v>
      </c>
      <c r="D6">
        <f>COUNTA('1 Tool to Assess Capacity'!D80:D103)</f>
        <v>0</v>
      </c>
      <c r="E6" s="4">
        <f>D6/COUNTA('1 Tool to Assess Capacity'!E80:F103)</f>
        <v>0</v>
      </c>
      <c r="F6" s="3">
        <f t="shared" si="0"/>
        <v>1</v>
      </c>
      <c r="G6">
        <f>COUNTA('1 Tool to Assess Capacity'!G80:G104)</f>
        <v>0</v>
      </c>
      <c r="H6" s="4">
        <f>G6/COUNTA('1 Tool to Assess Capacity'!H80:H103)</f>
        <v>0</v>
      </c>
      <c r="I6">
        <f t="shared" si="1"/>
        <v>1</v>
      </c>
      <c r="J6" t="s">
        <v>7</v>
      </c>
    </row>
    <row r="7" spans="1:14" x14ac:dyDescent="0.3">
      <c r="A7">
        <v>4</v>
      </c>
      <c r="B7" t="str">
        <f>'1 Tool to Assess Capacity'!D106</f>
        <v>SERVICE DELIVERY</v>
      </c>
      <c r="D7">
        <f>COUNTA('1 Tool to Assess Capacity'!D108:D125)</f>
        <v>0</v>
      </c>
      <c r="E7" s="4">
        <f>D7/COUNTA('1 Tool to Assess Capacity'!E108:F125)</f>
        <v>0</v>
      </c>
      <c r="F7" s="3">
        <f t="shared" si="0"/>
        <v>1</v>
      </c>
      <c r="G7">
        <f>COUNTA('1 Tool to Assess Capacity'!G108:G125)</f>
        <v>0</v>
      </c>
      <c r="H7" s="4">
        <f>G7/COUNTA('1 Tool to Assess Capacity'!H108:H125)</f>
        <v>0</v>
      </c>
      <c r="I7">
        <f t="shared" si="1"/>
        <v>1</v>
      </c>
      <c r="J7" t="s">
        <v>8</v>
      </c>
    </row>
    <row r="8" spans="1:14" x14ac:dyDescent="0.3">
      <c r="A8">
        <v>5</v>
      </c>
      <c r="B8" t="str">
        <f>'1 Tool to Assess Capacity'!D129</f>
        <v>IMPACT MEASUREMENT AND REPORTING</v>
      </c>
      <c r="D8">
        <f>COUNTA('1 Tool to Assess Capacity'!D131:D145)</f>
        <v>0</v>
      </c>
      <c r="E8" s="4">
        <f>D8/COUNTA('1 Tool to Assess Capacity'!E131:F145)</f>
        <v>0</v>
      </c>
      <c r="F8" s="3">
        <f t="shared" si="0"/>
        <v>1</v>
      </c>
      <c r="G8">
        <f>COUNTA('1 Tool to Assess Capacity'!G131:G145)</f>
        <v>0</v>
      </c>
      <c r="H8" s="4">
        <f>G8/COUNTA('1 Tool to Assess Capacity'!H131:I145)</f>
        <v>0</v>
      </c>
      <c r="I8">
        <f t="shared" si="1"/>
        <v>1</v>
      </c>
      <c r="J8" t="s">
        <v>9</v>
      </c>
      <c r="N8" t="str">
        <f>VLOOKUP(1,'Hidden Sheet 1 - calculations'!$I$4:$J$13,2,FALSE)</f>
        <v>GOVERNANCE AND LEADERSHIP</v>
      </c>
    </row>
    <row r="9" spans="1:14" x14ac:dyDescent="0.3">
      <c r="A9">
        <v>6</v>
      </c>
      <c r="B9" t="str">
        <f>'1 Tool to Assess Capacity'!D148</f>
        <v>PARTNERSHIPS AND COLLABORATIONS</v>
      </c>
      <c r="D9">
        <f>COUNTA('1 Tool to Assess Capacity'!D150:D168)</f>
        <v>0</v>
      </c>
      <c r="E9" s="4">
        <f>D9/COUNTA('1 Tool to Assess Capacity'!E150:F168)</f>
        <v>0</v>
      </c>
      <c r="F9" s="3">
        <f t="shared" si="0"/>
        <v>1</v>
      </c>
      <c r="G9">
        <f>COUNTA('1 Tool to Assess Capacity'!G150:G168)</f>
        <v>0</v>
      </c>
      <c r="H9" s="4">
        <f>G9/COUNTA('1 Tool to Assess Capacity'!H150:I168)</f>
        <v>0</v>
      </c>
      <c r="I9">
        <f t="shared" si="1"/>
        <v>1</v>
      </c>
      <c r="J9" t="s">
        <v>10</v>
      </c>
      <c r="N9" t="e">
        <f>VLOOKUP(2,'Hidden Sheet 1 - calculations'!$I$4:$J$13,2,FALSE)</f>
        <v>#N/A</v>
      </c>
    </row>
    <row r="10" spans="1:14" x14ac:dyDescent="0.3">
      <c r="A10">
        <v>7</v>
      </c>
      <c r="B10" t="str">
        <f>'1 Tool to Assess Capacity'!D171</f>
        <v>FINANCIAL MANAGEMENT</v>
      </c>
      <c r="D10">
        <f>COUNTA('1 Tool to Assess Capacity'!D173:D185)</f>
        <v>0</v>
      </c>
      <c r="E10" s="4">
        <f>D10/COUNTA('1 Tool to Assess Capacity'!E173:E185)</f>
        <v>0</v>
      </c>
      <c r="F10" s="3">
        <f t="shared" si="0"/>
        <v>1</v>
      </c>
      <c r="G10">
        <f>COUNTA('1 Tool to Assess Capacity'!G173:G185)</f>
        <v>0</v>
      </c>
      <c r="H10" s="4">
        <f>G10/COUNTA('1 Tool to Assess Capacity'!H173:I185)</f>
        <v>0</v>
      </c>
      <c r="I10">
        <f t="shared" si="1"/>
        <v>1</v>
      </c>
      <c r="J10" t="s">
        <v>11</v>
      </c>
      <c r="N10" t="e">
        <f>VLOOKUP(3,'Hidden Sheet 1 - calculations'!$I$4:$J$13,2,FALSE)</f>
        <v>#N/A</v>
      </c>
    </row>
    <row r="11" spans="1:14" x14ac:dyDescent="0.3">
      <c r="A11">
        <v>8</v>
      </c>
      <c r="B11" t="str">
        <f>'1 Tool to Assess Capacity'!D188</f>
        <v>HUMAN CENTEREDNESS / EMPATHY</v>
      </c>
      <c r="D11">
        <f>COUNTA('1 Tool to Assess Capacity'!D190:D198)</f>
        <v>0</v>
      </c>
      <c r="E11" s="4">
        <f>D11/COUNTA('1 Tool to Assess Capacity'!E190:F198)</f>
        <v>0</v>
      </c>
      <c r="F11" s="3">
        <f t="shared" si="0"/>
        <v>1</v>
      </c>
      <c r="G11">
        <f>COUNTA('1 Tool to Assess Capacity'!G190:G198)</f>
        <v>0</v>
      </c>
      <c r="H11" s="4">
        <f>G11/COUNTA('1 Tool to Assess Capacity'!H190:I198)</f>
        <v>0</v>
      </c>
      <c r="I11">
        <f t="shared" si="1"/>
        <v>1</v>
      </c>
      <c r="J11" t="s">
        <v>12</v>
      </c>
    </row>
    <row r="12" spans="1:14" x14ac:dyDescent="0.3">
      <c r="A12">
        <v>9</v>
      </c>
      <c r="B12" t="str">
        <f>'1 Tool to Assess Capacity'!D201</f>
        <v>LIVED EXPERIENCE INTEGRATION</v>
      </c>
      <c r="D12">
        <f>COUNTA('1 Tool to Assess Capacity'!D203:D215)</f>
        <v>0</v>
      </c>
      <c r="E12" s="4">
        <f>D12/COUNTA('1 Tool to Assess Capacity'!E203:F215)</f>
        <v>0</v>
      </c>
      <c r="F12" s="3">
        <f t="shared" si="0"/>
        <v>1</v>
      </c>
      <c r="G12">
        <f>COUNTA('1 Tool to Assess Capacity'!G203:G215)</f>
        <v>0</v>
      </c>
      <c r="H12" s="4">
        <f>G12/COUNTA('1 Tool to Assess Capacity'!H203:I215)</f>
        <v>0</v>
      </c>
      <c r="I12">
        <f>RANK(H12,$H$4:$H$13,0)</f>
        <v>1</v>
      </c>
      <c r="J12" t="s">
        <v>13</v>
      </c>
      <c r="N12" t="str">
        <f>VLOOKUP(H284,'Hidden Sheet 2 - result outputs'!$C$2:$D$38,2,FALSE)</f>
        <v>Consider applying for funds in this project to hire staff for volunteer recruitment, training, and to work on volunteer retention </v>
      </c>
    </row>
    <row r="13" spans="1:14" x14ac:dyDescent="0.3">
      <c r="A13">
        <v>10</v>
      </c>
      <c r="B13" t="str">
        <f>'1 Tool to Assess Capacity'!D218</f>
        <v>ORGANIZATIONAL LEARNING</v>
      </c>
      <c r="D13">
        <f>COUNTA('1 Tool to Assess Capacity'!D220:D234)</f>
        <v>0</v>
      </c>
      <c r="E13" s="4">
        <f>D13/COUNTA('1 Tool to Assess Capacity'!E220:F234)</f>
        <v>0</v>
      </c>
      <c r="F13" s="3">
        <f t="shared" si="0"/>
        <v>1</v>
      </c>
      <c r="G13">
        <f>COUNTA('1 Tool to Assess Capacity'!G220:G234)</f>
        <v>0</v>
      </c>
      <c r="H13" s="4">
        <f>G13/COUNTA('1 Tool to Assess Capacity'!H220:H234)</f>
        <v>0</v>
      </c>
      <c r="I13">
        <f>RANK(H13,$H$4:$H$13,0)</f>
        <v>1</v>
      </c>
      <c r="J13" t="s">
        <v>14</v>
      </c>
      <c r="N13" t="str">
        <f>VLOOKUP(H286,'Hidden Sheet 2 - result outputs'!$C$2:$D$38,2,FALSE)</f>
        <v>Consider applying for funds in this project to hire staff for volunteer recruitment, training, and to work on volunteer retention </v>
      </c>
    </row>
    <row r="14" spans="1:14" x14ac:dyDescent="0.3">
      <c r="N14" t="str">
        <f>VLOOKUP(H288,'Hidden Sheet 2 - result outputs'!$C$2:$D$38,2,FALSE)</f>
        <v>Consider applying for funds in this project to hire staff for volunteer recruitment, training, and to work on volunteer retention </v>
      </c>
    </row>
    <row r="15" spans="1:14" x14ac:dyDescent="0.3">
      <c r="N15" t="str">
        <f>CONCATENATE(IF('Hidden Sheet 2 - result outputs'!C23&gt;0,'Hidden Sheet 2 - result outputs'!D23,""),IF('Hidden Sheet 2 - result outputs'!C24&gt;0,'Hidden Sheet 2 - result outputs'!D24,""))</f>
        <v>Consider applying for funds in this project to develop a simple monitoring &amp; evaluation (M&amp;E) tools, or learn about data collection, reporting, and culturally-appropriate tools for tracking impact</v>
      </c>
    </row>
    <row r="16" spans="1:14" x14ac:dyDescent="0.3">
      <c r="N16" t="str">
        <f>CONCATENATE(IF('Hidden Sheet 2 - result outputs'!C21&gt;0,'Hidden Sheet 2 - result outputs'!D21,""),IF('Hidden Sheet 2 - result outputs'!C22&gt;0,'Hidden Sheet 2 - result outputs'!D22,""))</f>
        <v/>
      </c>
    </row>
    <row r="17" spans="14:14" x14ac:dyDescent="0.3">
      <c r="N17" t="e">
        <f>CONCATENATE(IF('Hidden Sheet 2 - result outputs'!C27&gt;0,'Hidden Sheet 2 - result outputs'!D27,""),IF('Hidden Sheet 2 - result outputs'!C28&gt;0,'Hidden Sheet 2 - result outputs'!D28,""),IF('Hidden Sheet 2 - result outputs'!C29&gt;0,'Hidden Sheet 2 - result outputs'!D29,""),IF('Hidden Sheet 2 - result outputs'!C30&gt;0,'Hidden Sheet 2 - result outputs'!D30,""),IF('Hidden Sheet 2 - result outputs'!C31&gt;0,'Hidden Sheet 2 - result outputs'!D31,""),IF('Hidden Sheet 2 - result outputs'!C32&gt;0,'Hidden Sheet 2 - result outputs'!D33,""), IF('Hidden Sheet 2 - result outputs'!C33&gt;0,'Hidden Sheet 2 - result outputs'!D33,""),IF('Hidden Sheet 2 - result outputs'!C34&gt;0,'Hidden Sheet 2 - result outputs'!D34,""))</f>
        <v>#REF!</v>
      </c>
    </row>
    <row r="19" spans="14:14" x14ac:dyDescent="0.3">
      <c r="N19" t="str">
        <f>IF('Hidden Sheet 2 - result outputs'!C27&gt;0,'Hidden Sheet 2 - result outputs'!D27,"")</f>
        <v/>
      </c>
    </row>
    <row r="20" spans="14:14" x14ac:dyDescent="0.3">
      <c r="N20" t="str">
        <f>IF('Hidden Sheet 2 - result outputs'!C29&gt;0,'Hidden Sheet 2 - result outputs'!D29,"")</f>
        <v/>
      </c>
    </row>
    <row r="21" spans="14:14" x14ac:dyDescent="0.3">
      <c r="N21" t="str">
        <f>IF('Hidden Sheet 2 - result outputs'!C30&gt;0,'Hidden Sheet 2 - result outputs'!D30,"")</f>
        <v/>
      </c>
    </row>
    <row r="22" spans="14:14" x14ac:dyDescent="0.3">
      <c r="N22" t="str">
        <f>IF('Hidden Sheet 2 - result outputs'!C31&gt;0,'Hidden Sheet 2 - result outputs'!D31,"")</f>
        <v/>
      </c>
    </row>
    <row r="23" spans="14:14" x14ac:dyDescent="0.3">
      <c r="N23" t="str">
        <f>IF('Hidden Sheet 2 - result outputs'!C32&gt;0,'Hidden Sheet 2 - result outputs'!D32,"")</f>
        <v/>
      </c>
    </row>
    <row r="24" spans="14:14" x14ac:dyDescent="0.3">
      <c r="N24" t="str">
        <f>IF('Hidden Sheet 2 - result outputs'!C33&gt;0,'Hidden Sheet 2 - result outputs'!D33,"")</f>
        <v/>
      </c>
    </row>
    <row r="25" spans="14:14" x14ac:dyDescent="0.3">
      <c r="N25" t="e">
        <f>IF('Hidden Sheet 2 - result outputs'!C34&gt;0,'Hidden Sheet 2 - result outputs'!D34,"")</f>
        <v>#REF!</v>
      </c>
    </row>
    <row r="28" spans="14:14" x14ac:dyDescent="0.3">
      <c r="N28" t="e">
        <f>CONCATENATE((IF('Hidden Sheet 2 - result outputs'!C27&gt;0,'Hidden Sheet 2 - result outputs'!D27,"")),(IF('Hidden Sheet 2 - result outputs'!C29&gt;0,'Hidden Sheet 2 - result outputs'!D29,"")),(IF('Hidden Sheet 2 - result outputs'!C30&gt;0,'Hidden Sheet 2 - result outputs'!D30,"")),(IF('Hidden Sheet 2 - result outputs'!C31&gt;0,'Hidden Sheet 2 - result outputs'!D31,"")),(IF('Hidden Sheet 2 - result outputs'!C32&gt;0,'Hidden Sheet 2 - result outputs'!D32,"")),(IF('Hidden Sheet 2 - result outputs'!C33&gt;0,'Hidden Sheet 2 - result outputs'!D33,"")),(IF('Hidden Sheet 2 - result outputs'!C34&gt;0,'Hidden Sheet 2 - result outputs'!D34,"")))</f>
        <v>#REF!</v>
      </c>
    </row>
    <row r="35" spans="7:7" x14ac:dyDescent="0.3">
      <c r="G35" s="20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37C4-BA2C-418C-9212-C208FB10BD5C}">
  <dimension ref="B2:G38"/>
  <sheetViews>
    <sheetView topLeftCell="A31" workbookViewId="0">
      <selection activeCell="G31" sqref="G31"/>
    </sheetView>
  </sheetViews>
  <sheetFormatPr defaultColWidth="9.109375" defaultRowHeight="14.4" x14ac:dyDescent="0.3"/>
  <cols>
    <col min="1" max="1" width="9.109375" style="15"/>
    <col min="2" max="2" width="65.44140625" style="15" customWidth="1"/>
    <col min="3" max="3" width="25.88671875" style="15" customWidth="1"/>
    <col min="4" max="4" width="255.6640625" style="15" customWidth="1"/>
    <col min="5" max="16384" width="9.109375" style="15"/>
  </cols>
  <sheetData>
    <row r="2" spans="2:4" ht="15.6" x14ac:dyDescent="0.3">
      <c r="B2" s="9" t="s">
        <v>15</v>
      </c>
      <c r="C2" s="31" t="s">
        <v>16</v>
      </c>
      <c r="D2" s="10" t="s">
        <v>17</v>
      </c>
    </row>
    <row r="3" spans="2:4" ht="46.8" x14ac:dyDescent="0.3">
      <c r="B3" s="45" t="s">
        <v>18</v>
      </c>
      <c r="C3" s="32" t="s">
        <v>5</v>
      </c>
      <c r="D3" s="13" t="s">
        <v>19</v>
      </c>
    </row>
    <row r="4" spans="2:4" ht="31.2" x14ac:dyDescent="0.3">
      <c r="B4" s="43" t="s">
        <v>20</v>
      </c>
      <c r="C4" s="32"/>
      <c r="D4" s="44" t="s">
        <v>21</v>
      </c>
    </row>
    <row r="5" spans="2:4" ht="15.6" x14ac:dyDescent="0.3">
      <c r="B5" s="14" t="s">
        <v>22</v>
      </c>
      <c r="C5" s="33"/>
      <c r="D5" s="11" t="s">
        <v>23</v>
      </c>
    </row>
    <row r="6" spans="2:4" ht="15.6" x14ac:dyDescent="0.3">
      <c r="B6" s="16" t="s">
        <v>24</v>
      </c>
      <c r="C6" s="34"/>
      <c r="D6" s="17" t="s">
        <v>25</v>
      </c>
    </row>
    <row r="7" spans="2:4" ht="15.6" x14ac:dyDescent="0.3">
      <c r="B7" s="25" t="s">
        <v>26</v>
      </c>
      <c r="C7" s="64" t="s">
        <v>8</v>
      </c>
      <c r="D7" s="63" t="s">
        <v>27</v>
      </c>
    </row>
    <row r="8" spans="2:4" ht="15.6" x14ac:dyDescent="0.3">
      <c r="B8" s="18" t="s">
        <v>28</v>
      </c>
      <c r="C8" s="35"/>
      <c r="D8" s="19" t="s">
        <v>29</v>
      </c>
    </row>
    <row r="9" spans="2:4" ht="62.4" x14ac:dyDescent="0.3">
      <c r="B9" s="46" t="s">
        <v>30</v>
      </c>
      <c r="C9" s="36" t="s">
        <v>7</v>
      </c>
      <c r="D9" s="13" t="s">
        <v>31</v>
      </c>
    </row>
    <row r="10" spans="2:4" ht="62.4" x14ac:dyDescent="0.3">
      <c r="B10" s="20" t="s">
        <v>32</v>
      </c>
      <c r="C10" s="36" t="s">
        <v>11</v>
      </c>
      <c r="D10" s="13" t="s">
        <v>33</v>
      </c>
    </row>
    <row r="11" spans="2:4" ht="46.8" x14ac:dyDescent="0.3">
      <c r="B11" s="20" t="s">
        <v>34</v>
      </c>
      <c r="C11" s="36" t="s">
        <v>14</v>
      </c>
      <c r="D11" s="13" t="s">
        <v>35</v>
      </c>
    </row>
    <row r="12" spans="2:4" ht="15.6" x14ac:dyDescent="0.3">
      <c r="B12" s="25" t="s">
        <v>36</v>
      </c>
      <c r="C12" s="2"/>
      <c r="D12" s="21" t="s">
        <v>37</v>
      </c>
    </row>
    <row r="13" spans="2:4" ht="15.6" x14ac:dyDescent="0.3">
      <c r="B13" s="29"/>
      <c r="D13" s="21" t="s">
        <v>38</v>
      </c>
    </row>
    <row r="14" spans="2:4" ht="15.6" x14ac:dyDescent="0.3">
      <c r="B14" s="29"/>
      <c r="D14" s="21" t="s">
        <v>39</v>
      </c>
    </row>
    <row r="15" spans="2:4" ht="15.6" x14ac:dyDescent="0.3">
      <c r="B15" s="30"/>
      <c r="C15" s="37"/>
      <c r="D15" s="23" t="s">
        <v>40</v>
      </c>
    </row>
    <row r="16" spans="2:4" ht="31.2" x14ac:dyDescent="0.3">
      <c r="B16" s="7" t="s">
        <v>41</v>
      </c>
      <c r="C16" s="32" t="s">
        <v>12</v>
      </c>
      <c r="D16" s="13" t="s">
        <v>42</v>
      </c>
    </row>
    <row r="17" spans="2:4" ht="46.8" x14ac:dyDescent="0.3">
      <c r="B17" s="7" t="s">
        <v>43</v>
      </c>
      <c r="C17" s="32" t="s">
        <v>13</v>
      </c>
      <c r="D17" s="13" t="s">
        <v>44</v>
      </c>
    </row>
    <row r="18" spans="2:4" ht="15.6" x14ac:dyDescent="0.3">
      <c r="B18" s="29"/>
      <c r="D18" s="21" t="s">
        <v>45</v>
      </c>
    </row>
    <row r="19" spans="2:4" ht="15.6" x14ac:dyDescent="0.3">
      <c r="B19" s="30"/>
      <c r="C19" s="37"/>
      <c r="D19" s="23" t="s">
        <v>40</v>
      </c>
    </row>
    <row r="20" spans="2:4" ht="15.6" x14ac:dyDescent="0.3">
      <c r="B20" s="46" t="s">
        <v>46</v>
      </c>
      <c r="C20" s="36" t="s">
        <v>6</v>
      </c>
      <c r="D20" s="8" t="s">
        <v>47</v>
      </c>
    </row>
    <row r="21" spans="2:4" ht="62.4" x14ac:dyDescent="0.3">
      <c r="B21" s="5" t="s">
        <v>48</v>
      </c>
      <c r="C21" s="38">
        <f>COUNTIFS('1 Tool to Assess Capacity'!D57,"x",'1 Tool to Assess Capacity'!D55, "x")</f>
        <v>0</v>
      </c>
      <c r="D21" s="6" t="s">
        <v>49</v>
      </c>
    </row>
    <row r="22" spans="2:4" ht="46.8" x14ac:dyDescent="0.3">
      <c r="B22" s="48" t="s">
        <v>50</v>
      </c>
      <c r="C22" s="38">
        <f>COUNTIFS('1 Tool to Assess Capacity'!G71,"x",'1 Tool to Assess Capacity'!G99,"x")</f>
        <v>0</v>
      </c>
      <c r="D22" s="6" t="s">
        <v>51</v>
      </c>
    </row>
    <row r="23" spans="2:4" ht="31.2" x14ac:dyDescent="0.3">
      <c r="B23" s="5" t="s">
        <v>52</v>
      </c>
      <c r="C23" s="38">
        <f>COUNTA('1 Tool to Assess Capacity'!G99)</f>
        <v>0</v>
      </c>
      <c r="D23" s="6" t="s">
        <v>53</v>
      </c>
    </row>
    <row r="24" spans="2:4" ht="46.8" x14ac:dyDescent="0.3">
      <c r="B24" s="20" t="s">
        <v>54</v>
      </c>
      <c r="C24" s="36" t="s">
        <v>9</v>
      </c>
      <c r="D24" s="24" t="s">
        <v>55</v>
      </c>
    </row>
    <row r="25" spans="2:4" ht="31.2" x14ac:dyDescent="0.3">
      <c r="B25" s="20" t="s">
        <v>56</v>
      </c>
      <c r="C25" s="36" t="s">
        <v>10</v>
      </c>
      <c r="D25" s="24" t="s">
        <v>57</v>
      </c>
    </row>
    <row r="26" spans="2:4" ht="15.6" x14ac:dyDescent="0.3">
      <c r="B26" s="29"/>
      <c r="D26" s="22"/>
    </row>
    <row r="27" spans="2:4" ht="31.2" x14ac:dyDescent="0.3">
      <c r="B27" s="20" t="s">
        <v>58</v>
      </c>
      <c r="C27" s="36">
        <f>IF('Hidden Sheet 1 - calculations'!E9&gt;"60%","1",0)</f>
        <v>0</v>
      </c>
      <c r="D27" s="13" t="s">
        <v>59</v>
      </c>
    </row>
    <row r="28" spans="2:4" ht="15.6" x14ac:dyDescent="0.3">
      <c r="B28" s="29"/>
      <c r="D28" s="22"/>
    </row>
    <row r="29" spans="2:4" ht="62.4" x14ac:dyDescent="0.3">
      <c r="B29" s="65" t="s">
        <v>60</v>
      </c>
      <c r="C29" s="66">
        <f>COUNTIFS('1 Tool to Assess Capacity'!D168,"x",'1 Tool to Assess Capacity'!D166,"x",'Hidden Sheet 1 - calculations'!E9,"&gt;30%")</f>
        <v>0</v>
      </c>
      <c r="D29" s="24" t="s">
        <v>61</v>
      </c>
    </row>
    <row r="30" spans="2:4" ht="78" x14ac:dyDescent="0.3">
      <c r="B30" s="48" t="s">
        <v>62</v>
      </c>
      <c r="C30" s="38">
        <f>COUNTIFS('1 Tool to Assess Capacity'!D124,"x",'1 Tool to Assess Capacity'!D126,"x")</f>
        <v>0</v>
      </c>
      <c r="D30" s="6" t="s">
        <v>63</v>
      </c>
    </row>
    <row r="31" spans="2:4" ht="46.8" x14ac:dyDescent="0.3">
      <c r="B31" s="7" t="s">
        <v>64</v>
      </c>
      <c r="C31" s="32">
        <f>IF('1 Tool to Assess Capacity'!D103 ="x","1",0)</f>
        <v>0</v>
      </c>
      <c r="D31" s="24" t="s">
        <v>65</v>
      </c>
    </row>
    <row r="32" spans="2:4" ht="46.8" x14ac:dyDescent="0.3">
      <c r="B32" s="7" t="s">
        <v>66</v>
      </c>
      <c r="C32" s="32">
        <f>COUNTIFS('1 Tool to Assess Capacity'!D103,"x",'Hidden Sheet 1 - calculations'!H11, "&lt;50%")</f>
        <v>0</v>
      </c>
      <c r="D32" s="13" t="s">
        <v>67</v>
      </c>
    </row>
    <row r="33" spans="2:7" ht="31.2" x14ac:dyDescent="0.3">
      <c r="B33" s="5" t="s">
        <v>68</v>
      </c>
      <c r="C33" s="38">
        <f>IF('1 Tool to Assess Capacity'!D103 ="x","1",0)</f>
        <v>0</v>
      </c>
      <c r="D33" s="12" t="s">
        <v>69</v>
      </c>
    </row>
    <row r="34" spans="2:7" ht="46.8" x14ac:dyDescent="0.3">
      <c r="B34" s="41" t="s">
        <v>70</v>
      </c>
      <c r="C34" s="42" t="e">
        <f>IF(#REF! ="x",1,0)</f>
        <v>#REF!</v>
      </c>
      <c r="D34" s="11" t="s">
        <v>71</v>
      </c>
    </row>
    <row r="35" spans="2:7" ht="31.2" x14ac:dyDescent="0.3">
      <c r="B35" s="47" t="s">
        <v>72</v>
      </c>
      <c r="C35" s="39">
        <f>COUNTIFS('Hidden Sheet 1 - calculations'!H9,"&lt;40%",'Hidden Sheet 1 - calculations'!H11,"&lt;60%",'Hidden Sheet 1 - calculations'!H4,"&gt;30%")</f>
        <v>0</v>
      </c>
      <c r="D35" s="26" t="s">
        <v>73</v>
      </c>
      <c r="G35" s="209"/>
    </row>
    <row r="36" spans="2:7" ht="31.2" x14ac:dyDescent="0.3">
      <c r="B36" s="20" t="s">
        <v>74</v>
      </c>
      <c r="C36" s="36">
        <f>COUNTIFS('Hidden Sheet 1 - calculations'!H9,"&gt;40%",'Hidden Sheet 1 - calculations'!H11,"&gt;49.9%",'Hidden Sheet 1 - calculations'!H10,"&lt;50%")</f>
        <v>0</v>
      </c>
      <c r="D36" s="13" t="s">
        <v>75</v>
      </c>
    </row>
    <row r="37" spans="2:7" ht="31.2" x14ac:dyDescent="0.3">
      <c r="B37" s="20" t="s">
        <v>76</v>
      </c>
      <c r="C37" s="36">
        <f>COUNTIFS('Hidden Sheet 1 - calculations'!H9,"&gt;49.9%",'Hidden Sheet 1 - calculations'!H11,"&gt;49.9%",'Hidden Sheet 1 - calculations'!H6,"&lt;50%")</f>
        <v>0</v>
      </c>
      <c r="D37" s="8" t="s">
        <v>77</v>
      </c>
    </row>
    <row r="38" spans="2:7" ht="31.2" x14ac:dyDescent="0.3">
      <c r="B38" s="27" t="s">
        <v>78</v>
      </c>
      <c r="C38" s="40">
        <f>COUNTIFS('Hidden Sheet 1 - calculations'!H9,"&gt;49.9%",'Hidden Sheet 1 - calculations'!H11,"&gt;49.9%",'Hidden Sheet 1 - calculations'!H6,"&lt;50%",'Hidden Sheet 1 - calculations'!H7,"&lt;50%")</f>
        <v>0</v>
      </c>
      <c r="D38" s="28" t="s">
        <v>79</v>
      </c>
    </row>
  </sheetData>
  <sheetProtection algorithmName="SHA-512" hashValue="UbzB62dnJUHvHOF9nw+7fvif36HKRZapdi4MzUWEeuO5tIHUzl4xLCj9NUqXIK1FMYEB931bmTy55JOFgTClLw==" saltValue="ih4uCqgCdBqAfh5a8a3vX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ADAF-B119-48A7-B4AF-49E1C87519AF}">
  <dimension ref="A1:BQ285"/>
  <sheetViews>
    <sheetView tabSelected="1" zoomScale="90" zoomScaleNormal="90" zoomScaleSheetLayoutView="100" workbookViewId="0">
      <selection activeCell="G35" sqref="G35"/>
    </sheetView>
  </sheetViews>
  <sheetFormatPr defaultColWidth="9.109375" defaultRowHeight="14.4" x14ac:dyDescent="0.3"/>
  <cols>
    <col min="1" max="11" width="2.6640625" style="70" customWidth="1"/>
    <col min="12" max="12" width="3.5546875" style="70" customWidth="1"/>
    <col min="13" max="94" width="2.6640625" style="70" customWidth="1"/>
    <col min="95" max="16384" width="9.109375" style="70"/>
  </cols>
  <sheetData>
    <row r="1" spans="1:69"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row>
    <row r="2" spans="1:69" ht="23.4" x14ac:dyDescent="0.45">
      <c r="A2" s="68"/>
      <c r="B2" s="68"/>
      <c r="C2" s="69" t="s">
        <v>80</v>
      </c>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row>
    <row r="3" spans="1:69" ht="15" customHeight="1" x14ac:dyDescent="0.3">
      <c r="A3" s="68"/>
      <c r="B3" s="68"/>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68"/>
      <c r="AY3" s="68"/>
      <c r="AZ3" s="68"/>
      <c r="BA3" s="68"/>
      <c r="BB3" s="68"/>
      <c r="BC3" s="68"/>
      <c r="BD3" s="68"/>
      <c r="BE3" s="68"/>
      <c r="BF3" s="68"/>
      <c r="BG3" s="68"/>
      <c r="BH3" s="68"/>
      <c r="BI3" s="68"/>
      <c r="BJ3" s="68"/>
      <c r="BK3" s="68"/>
      <c r="BL3" s="68"/>
      <c r="BM3" s="68"/>
      <c r="BN3" s="68"/>
      <c r="BO3" s="68"/>
      <c r="BP3" s="68"/>
      <c r="BQ3" s="68"/>
    </row>
    <row r="4" spans="1:69" s="87" customFormat="1" ht="15" customHeight="1" x14ac:dyDescent="0.3">
      <c r="A4" s="85"/>
      <c r="B4" s="85"/>
      <c r="C4" s="210" t="s">
        <v>81</v>
      </c>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86"/>
      <c r="AW4" s="86"/>
      <c r="AX4" s="85"/>
      <c r="AY4" s="85"/>
      <c r="AZ4" s="85"/>
      <c r="BA4" s="85"/>
      <c r="BB4" s="85"/>
      <c r="BC4" s="85"/>
      <c r="BD4" s="85"/>
      <c r="BE4" s="85"/>
      <c r="BF4" s="85"/>
      <c r="BG4" s="85"/>
      <c r="BH4" s="85"/>
      <c r="BI4" s="85"/>
      <c r="BJ4" s="85"/>
      <c r="BK4" s="85"/>
      <c r="BL4" s="85"/>
      <c r="BM4" s="85"/>
      <c r="BN4" s="85"/>
      <c r="BO4" s="85"/>
      <c r="BP4" s="85"/>
      <c r="BQ4" s="85"/>
    </row>
    <row r="5" spans="1:69" s="87" customFormat="1" ht="15" customHeight="1" x14ac:dyDescent="0.3">
      <c r="A5" s="85"/>
      <c r="B5" s="85"/>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86"/>
      <c r="AW5" s="86"/>
      <c r="AX5" s="85"/>
      <c r="AY5" s="85"/>
      <c r="AZ5" s="85"/>
      <c r="BA5" s="85"/>
      <c r="BB5" s="85"/>
      <c r="BC5" s="85"/>
      <c r="BD5" s="85"/>
      <c r="BE5" s="85"/>
      <c r="BF5" s="85"/>
      <c r="BG5" s="85"/>
      <c r="BH5" s="85"/>
      <c r="BI5" s="85"/>
      <c r="BJ5" s="85"/>
      <c r="BK5" s="85"/>
      <c r="BL5" s="85"/>
      <c r="BM5" s="85"/>
      <c r="BN5" s="85"/>
      <c r="BO5" s="85"/>
      <c r="BP5" s="85"/>
      <c r="BQ5" s="85"/>
    </row>
    <row r="6" spans="1:69" s="87" customFormat="1" ht="15" customHeight="1" x14ac:dyDescent="0.3">
      <c r="A6" s="85"/>
      <c r="B6" s="85"/>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5"/>
      <c r="AY6" s="85"/>
      <c r="AZ6" s="85"/>
      <c r="BA6" s="85"/>
      <c r="BB6" s="85"/>
      <c r="BC6" s="85"/>
      <c r="BD6" s="85"/>
      <c r="BE6" s="85"/>
      <c r="BF6" s="85"/>
      <c r="BG6" s="85"/>
      <c r="BH6" s="85"/>
      <c r="BI6" s="85"/>
      <c r="BJ6" s="85"/>
      <c r="BK6" s="85"/>
      <c r="BL6" s="85"/>
      <c r="BM6" s="85"/>
      <c r="BN6" s="85"/>
      <c r="BO6" s="85"/>
      <c r="BP6" s="85"/>
      <c r="BQ6" s="85"/>
    </row>
    <row r="7" spans="1:69" s="87" customFormat="1" ht="15" customHeight="1" x14ac:dyDescent="0.3">
      <c r="A7" s="85"/>
      <c r="B7" s="85"/>
      <c r="C7" s="210" t="s">
        <v>82</v>
      </c>
      <c r="D7" s="210"/>
      <c r="E7" s="210"/>
      <c r="F7" s="210"/>
      <c r="G7" s="210"/>
      <c r="H7" s="210"/>
      <c r="I7" s="210"/>
      <c r="J7" s="210"/>
      <c r="K7" s="210"/>
      <c r="L7" s="210"/>
      <c r="M7" s="210"/>
      <c r="N7" s="210"/>
      <c r="O7" s="210"/>
      <c r="P7" s="210"/>
      <c r="Q7" s="86"/>
      <c r="R7" s="86"/>
      <c r="S7" s="86"/>
      <c r="T7" s="210" t="s">
        <v>83</v>
      </c>
      <c r="U7" s="210"/>
      <c r="V7" s="210"/>
      <c r="W7" s="210"/>
      <c r="X7" s="210"/>
      <c r="Y7" s="210"/>
      <c r="Z7" s="210"/>
      <c r="AA7" s="210"/>
      <c r="AB7" s="210"/>
      <c r="AC7" s="210"/>
      <c r="AD7" s="210"/>
      <c r="AE7" s="210"/>
      <c r="AF7" s="210"/>
      <c r="AG7" s="210"/>
      <c r="AH7" s="86"/>
      <c r="AI7" s="86"/>
      <c r="AJ7" s="86"/>
      <c r="AK7" s="86"/>
      <c r="AL7" s="86"/>
      <c r="AM7" s="86"/>
      <c r="AN7" s="86"/>
      <c r="AO7" s="86"/>
      <c r="AP7" s="86"/>
      <c r="AQ7" s="86"/>
      <c r="AR7" s="86"/>
      <c r="AS7" s="86"/>
      <c r="AT7" s="86"/>
      <c r="AU7" s="86"/>
      <c r="AV7" s="86"/>
      <c r="AW7" s="86"/>
      <c r="AX7" s="85"/>
      <c r="AY7" s="85"/>
      <c r="AZ7" s="85"/>
      <c r="BA7" s="85"/>
      <c r="BB7" s="85"/>
      <c r="BC7" s="85"/>
      <c r="BD7" s="85"/>
      <c r="BE7" s="85"/>
      <c r="BF7" s="85"/>
      <c r="BG7" s="85"/>
      <c r="BH7" s="85"/>
      <c r="BI7" s="85"/>
      <c r="BJ7" s="85"/>
      <c r="BK7" s="85"/>
      <c r="BL7" s="85"/>
      <c r="BM7" s="85"/>
      <c r="BN7" s="85"/>
      <c r="BO7" s="85"/>
      <c r="BP7" s="85"/>
      <c r="BQ7" s="85"/>
    </row>
    <row r="8" spans="1:69" s="87" customFormat="1" ht="15" customHeight="1" x14ac:dyDescent="0.3">
      <c r="A8" s="85"/>
      <c r="B8" s="85"/>
      <c r="C8" s="210" t="s">
        <v>84</v>
      </c>
      <c r="D8" s="210"/>
      <c r="E8" s="210"/>
      <c r="F8" s="210"/>
      <c r="G8" s="210"/>
      <c r="H8" s="210"/>
      <c r="I8" s="210"/>
      <c r="J8" s="210"/>
      <c r="K8" s="210"/>
      <c r="L8" s="210"/>
      <c r="M8" s="210"/>
      <c r="N8" s="210"/>
      <c r="O8" s="210"/>
      <c r="P8" s="210"/>
      <c r="Q8" s="86"/>
      <c r="R8" s="86"/>
      <c r="S8" s="86"/>
      <c r="T8" s="210" t="s">
        <v>85</v>
      </c>
      <c r="U8" s="210"/>
      <c r="V8" s="210"/>
      <c r="W8" s="210"/>
      <c r="X8" s="210"/>
      <c r="Y8" s="210"/>
      <c r="Z8" s="210"/>
      <c r="AA8" s="210"/>
      <c r="AB8" s="210"/>
      <c r="AC8" s="210"/>
      <c r="AD8" s="210"/>
      <c r="AE8" s="210"/>
      <c r="AF8" s="210"/>
      <c r="AG8" s="210"/>
      <c r="AH8" s="86"/>
      <c r="AI8" s="86"/>
      <c r="AJ8" s="86"/>
      <c r="AK8" s="86"/>
      <c r="AL8" s="86"/>
      <c r="AM8" s="86"/>
      <c r="AN8" s="86"/>
      <c r="AO8" s="86"/>
      <c r="AP8" s="86"/>
      <c r="AQ8" s="86"/>
      <c r="AR8" s="86"/>
      <c r="AS8" s="86"/>
      <c r="AT8" s="86"/>
      <c r="AU8" s="86"/>
      <c r="AV8" s="86"/>
      <c r="AW8" s="86"/>
      <c r="AX8" s="85"/>
      <c r="AY8" s="85"/>
      <c r="AZ8" s="85"/>
      <c r="BA8" s="85"/>
      <c r="BB8" s="85"/>
      <c r="BC8" s="85"/>
      <c r="BD8" s="85"/>
      <c r="BE8" s="85"/>
      <c r="BF8" s="85"/>
      <c r="BG8" s="85"/>
      <c r="BH8" s="85"/>
      <c r="BI8" s="85"/>
      <c r="BJ8" s="85"/>
      <c r="BK8" s="85"/>
      <c r="BL8" s="85"/>
      <c r="BM8" s="85"/>
      <c r="BN8" s="85"/>
      <c r="BO8" s="85"/>
      <c r="BP8" s="85"/>
      <c r="BQ8" s="85"/>
    </row>
    <row r="9" spans="1:69" s="87" customFormat="1" ht="15" customHeight="1" x14ac:dyDescent="0.3">
      <c r="A9" s="85"/>
      <c r="B9" s="85"/>
      <c r="C9" s="210" t="s">
        <v>86</v>
      </c>
      <c r="D9" s="210"/>
      <c r="E9" s="210"/>
      <c r="F9" s="210"/>
      <c r="G9" s="210"/>
      <c r="H9" s="210"/>
      <c r="I9" s="210"/>
      <c r="J9" s="210"/>
      <c r="K9" s="210"/>
      <c r="L9" s="210"/>
      <c r="M9" s="210"/>
      <c r="N9" s="210"/>
      <c r="O9" s="210"/>
      <c r="P9" s="210"/>
      <c r="Q9" s="86"/>
      <c r="R9" s="86"/>
      <c r="S9" s="86"/>
      <c r="T9" s="210" t="s">
        <v>87</v>
      </c>
      <c r="U9" s="210"/>
      <c r="V9" s="210"/>
      <c r="W9" s="210"/>
      <c r="X9" s="210"/>
      <c r="Y9" s="210"/>
      <c r="Z9" s="210"/>
      <c r="AA9" s="210"/>
      <c r="AB9" s="210"/>
      <c r="AC9" s="210"/>
      <c r="AD9" s="210"/>
      <c r="AE9" s="210"/>
      <c r="AF9" s="210"/>
      <c r="AG9" s="210"/>
      <c r="AH9" s="86"/>
      <c r="AI9" s="86"/>
      <c r="AJ9" s="86"/>
      <c r="AK9" s="86"/>
      <c r="AL9" s="86"/>
      <c r="AM9" s="86"/>
      <c r="AN9" s="86"/>
      <c r="AO9" s="86"/>
      <c r="AP9" s="86"/>
      <c r="AQ9" s="86"/>
      <c r="AR9" s="86"/>
      <c r="AS9" s="86"/>
      <c r="AT9" s="86"/>
      <c r="AU9" s="86"/>
      <c r="AV9" s="86"/>
      <c r="AW9" s="86"/>
      <c r="AX9" s="85"/>
      <c r="AY9" s="85"/>
      <c r="AZ9" s="85"/>
      <c r="BA9" s="85"/>
      <c r="BB9" s="85"/>
      <c r="BC9" s="85"/>
      <c r="BD9" s="85"/>
      <c r="BE9" s="85"/>
      <c r="BF9" s="85"/>
      <c r="BG9" s="85"/>
      <c r="BH9" s="85"/>
      <c r="BI9" s="85"/>
      <c r="BJ9" s="85"/>
      <c r="BK9" s="85"/>
      <c r="BL9" s="85"/>
      <c r="BM9" s="85"/>
      <c r="BN9" s="85"/>
      <c r="BO9" s="85"/>
      <c r="BP9" s="85"/>
      <c r="BQ9" s="85"/>
    </row>
    <row r="10" spans="1:69" s="87" customFormat="1" ht="15" customHeight="1" x14ac:dyDescent="0.3">
      <c r="A10" s="85"/>
      <c r="B10" s="85"/>
      <c r="C10" s="210" t="s">
        <v>88</v>
      </c>
      <c r="D10" s="210"/>
      <c r="E10" s="210"/>
      <c r="F10" s="210"/>
      <c r="G10" s="210"/>
      <c r="H10" s="210"/>
      <c r="I10" s="210"/>
      <c r="J10" s="210"/>
      <c r="K10" s="210"/>
      <c r="L10" s="210"/>
      <c r="M10" s="210"/>
      <c r="N10" s="210"/>
      <c r="O10" s="210"/>
      <c r="P10" s="210"/>
      <c r="Q10" s="86"/>
      <c r="R10" s="86"/>
      <c r="S10" s="86"/>
      <c r="T10" s="210" t="s">
        <v>89</v>
      </c>
      <c r="U10" s="210"/>
      <c r="V10" s="210"/>
      <c r="W10" s="210"/>
      <c r="X10" s="210"/>
      <c r="Y10" s="210"/>
      <c r="Z10" s="210"/>
      <c r="AA10" s="210"/>
      <c r="AB10" s="210"/>
      <c r="AC10" s="210"/>
      <c r="AD10" s="210"/>
      <c r="AE10" s="210"/>
      <c r="AF10" s="210"/>
      <c r="AG10" s="210"/>
      <c r="AH10" s="86"/>
      <c r="AI10" s="86"/>
      <c r="AJ10" s="86"/>
      <c r="AK10" s="86"/>
      <c r="AL10" s="86"/>
      <c r="AM10" s="86"/>
      <c r="AN10" s="86"/>
      <c r="AO10" s="86"/>
      <c r="AP10" s="86"/>
      <c r="AQ10" s="86"/>
      <c r="AR10" s="86"/>
      <c r="AS10" s="86"/>
      <c r="AT10" s="86"/>
      <c r="AU10" s="86"/>
      <c r="AV10" s="86"/>
      <c r="AW10" s="86"/>
      <c r="AX10" s="85"/>
      <c r="AY10" s="85"/>
      <c r="AZ10" s="85"/>
      <c r="BA10" s="85"/>
      <c r="BB10" s="85"/>
      <c r="BC10" s="85"/>
      <c r="BD10" s="85"/>
      <c r="BE10" s="85"/>
      <c r="BF10" s="85"/>
      <c r="BG10" s="85"/>
      <c r="BH10" s="85"/>
      <c r="BI10" s="85"/>
      <c r="BJ10" s="85"/>
      <c r="BK10" s="85"/>
      <c r="BL10" s="85"/>
      <c r="BM10" s="85"/>
      <c r="BN10" s="85"/>
      <c r="BO10" s="85"/>
      <c r="BP10" s="85"/>
      <c r="BQ10" s="85"/>
    </row>
    <row r="11" spans="1:69" s="87" customFormat="1" ht="15" customHeight="1" x14ac:dyDescent="0.3">
      <c r="A11" s="85"/>
      <c r="B11" s="85"/>
      <c r="C11" s="210" t="s">
        <v>90</v>
      </c>
      <c r="D11" s="210"/>
      <c r="E11" s="210"/>
      <c r="F11" s="210"/>
      <c r="G11" s="210"/>
      <c r="H11" s="210"/>
      <c r="I11" s="210"/>
      <c r="J11" s="210"/>
      <c r="K11" s="210"/>
      <c r="L11" s="210"/>
      <c r="M11" s="210"/>
      <c r="N11" s="210"/>
      <c r="O11" s="210"/>
      <c r="P11" s="210"/>
      <c r="Q11" s="86"/>
      <c r="R11" s="86"/>
      <c r="S11" s="86"/>
      <c r="T11" s="210" t="s">
        <v>91</v>
      </c>
      <c r="U11" s="210"/>
      <c r="V11" s="210"/>
      <c r="W11" s="210"/>
      <c r="X11" s="210"/>
      <c r="Y11" s="210"/>
      <c r="Z11" s="210"/>
      <c r="AA11" s="210"/>
      <c r="AB11" s="210"/>
      <c r="AC11" s="210"/>
      <c r="AD11" s="210"/>
      <c r="AE11" s="210"/>
      <c r="AF11" s="210"/>
      <c r="AG11" s="210"/>
      <c r="AH11" s="86"/>
      <c r="AI11" s="86"/>
      <c r="AJ11" s="86"/>
      <c r="AK11" s="86"/>
      <c r="AL11" s="86"/>
      <c r="AM11" s="86"/>
      <c r="AN11" s="86"/>
      <c r="AO11" s="86"/>
      <c r="AP11" s="86"/>
      <c r="AQ11" s="86"/>
      <c r="AR11" s="86"/>
      <c r="AS11" s="86"/>
      <c r="AT11" s="86"/>
      <c r="AU11" s="86"/>
      <c r="AV11" s="86"/>
      <c r="AW11" s="86"/>
      <c r="AX11" s="85"/>
      <c r="AY11" s="85"/>
      <c r="AZ11" s="85"/>
      <c r="BA11" s="85"/>
      <c r="BB11" s="85"/>
      <c r="BC11" s="85"/>
      <c r="BD11" s="85"/>
      <c r="BE11" s="85"/>
      <c r="BF11" s="85"/>
      <c r="BG11" s="85"/>
      <c r="BH11" s="85"/>
      <c r="BI11" s="85"/>
      <c r="BJ11" s="85"/>
      <c r="BK11" s="85"/>
      <c r="BL11" s="85"/>
      <c r="BM11" s="85"/>
      <c r="BN11" s="85"/>
      <c r="BO11" s="85"/>
      <c r="BP11" s="85"/>
      <c r="BQ11" s="85"/>
    </row>
    <row r="12" spans="1:69" s="87" customFormat="1" ht="15" customHeight="1" x14ac:dyDescent="0.3">
      <c r="A12" s="85"/>
      <c r="B12" s="85"/>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5"/>
      <c r="AY12" s="85"/>
      <c r="AZ12" s="85"/>
      <c r="BA12" s="85"/>
      <c r="BB12" s="85"/>
      <c r="BC12" s="85"/>
      <c r="BD12" s="85"/>
      <c r="BE12" s="85"/>
      <c r="BF12" s="85"/>
      <c r="BG12" s="85"/>
      <c r="BH12" s="85"/>
      <c r="BI12" s="85"/>
      <c r="BJ12" s="85"/>
      <c r="BK12" s="85"/>
      <c r="BL12" s="85"/>
      <c r="BM12" s="85"/>
      <c r="BN12" s="85"/>
      <c r="BO12" s="85"/>
      <c r="BP12" s="85"/>
      <c r="BQ12" s="85"/>
    </row>
    <row r="13" spans="1:69" s="87" customFormat="1" ht="15" customHeight="1" x14ac:dyDescent="0.3">
      <c r="A13" s="85"/>
      <c r="B13" s="85"/>
      <c r="C13" s="210" t="s">
        <v>92</v>
      </c>
      <c r="D13" s="210"/>
      <c r="E13" s="210"/>
      <c r="F13" s="210"/>
      <c r="G13" s="210"/>
      <c r="H13" s="210"/>
      <c r="I13" s="210"/>
      <c r="J13" s="210"/>
      <c r="K13" s="210"/>
      <c r="L13" s="210"/>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5"/>
      <c r="AY13" s="85"/>
      <c r="AZ13" s="85"/>
      <c r="BA13" s="85"/>
      <c r="BB13" s="85"/>
      <c r="BC13" s="85"/>
      <c r="BD13" s="85"/>
      <c r="BE13" s="85"/>
      <c r="BF13" s="85"/>
      <c r="BG13" s="85"/>
      <c r="BH13" s="85"/>
      <c r="BI13" s="85"/>
      <c r="BJ13" s="85"/>
      <c r="BK13" s="85"/>
      <c r="BL13" s="85"/>
      <c r="BM13" s="85"/>
      <c r="BN13" s="85"/>
      <c r="BO13" s="85"/>
      <c r="BP13" s="85"/>
      <c r="BQ13" s="85"/>
    </row>
    <row r="14" spans="1:69" ht="15" customHeight="1" x14ac:dyDescent="0.3">
      <c r="A14" s="68"/>
      <c r="B14" s="68"/>
      <c r="C14" s="3" t="s">
        <v>93</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68"/>
      <c r="AZ14" s="68"/>
      <c r="BA14" s="68"/>
      <c r="BB14" s="68"/>
      <c r="BC14" s="68"/>
      <c r="BD14" s="68"/>
      <c r="BE14" s="68"/>
      <c r="BF14" s="68"/>
      <c r="BG14" s="68"/>
      <c r="BH14" s="68"/>
      <c r="BI14" s="68"/>
      <c r="BJ14" s="68"/>
      <c r="BK14" s="68"/>
      <c r="BL14" s="68"/>
      <c r="BM14" s="68"/>
      <c r="BN14" s="68"/>
      <c r="BO14" s="68"/>
      <c r="BP14" s="68"/>
      <c r="BQ14" s="68"/>
    </row>
    <row r="15" spans="1:69" ht="15" customHeight="1" x14ac:dyDescent="0.3">
      <c r="A15" s="68"/>
      <c r="B15" s="68"/>
      <c r="C15" s="3" t="s">
        <v>94</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68"/>
      <c r="AZ15" s="68"/>
      <c r="BA15" s="68"/>
      <c r="BB15" s="68"/>
      <c r="BC15" s="68"/>
      <c r="BD15" s="68"/>
      <c r="BE15" s="68"/>
      <c r="BF15" s="68"/>
      <c r="BG15" s="68"/>
      <c r="BH15" s="68"/>
      <c r="BI15" s="68"/>
      <c r="BJ15" s="68"/>
      <c r="BK15" s="68"/>
      <c r="BL15" s="68"/>
      <c r="BM15" s="68"/>
      <c r="BN15" s="68"/>
      <c r="BO15" s="68"/>
      <c r="BP15" s="68"/>
      <c r="BQ15" s="68"/>
    </row>
    <row r="16" spans="1:69" x14ac:dyDescent="0.3">
      <c r="A16" s="68"/>
      <c r="B16" s="68"/>
      <c r="C16" s="3" t="s">
        <v>95</v>
      </c>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row>
    <row r="17" spans="1:69" x14ac:dyDescent="0.3">
      <c r="A17" s="68"/>
      <c r="B17" s="68"/>
      <c r="C17" s="88" t="s">
        <v>96</v>
      </c>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row>
    <row r="18" spans="1:69" x14ac:dyDescent="0.3">
      <c r="A18" s="68"/>
      <c r="B18" s="68"/>
      <c r="C18" s="3"/>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row>
    <row r="19" spans="1:69" x14ac:dyDescent="0.3">
      <c r="A19" s="68"/>
      <c r="B19" s="68"/>
      <c r="C19" s="3" t="s">
        <v>97</v>
      </c>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row>
    <row r="20" spans="1:69" x14ac:dyDescent="0.3">
      <c r="A20" s="68"/>
      <c r="B20" s="68"/>
      <c r="C20" s="3"/>
      <c r="D20" s="89"/>
      <c r="E20" s="68" t="s">
        <v>98</v>
      </c>
      <c r="F20" s="68"/>
      <c r="G20" s="90" t="s">
        <v>329</v>
      </c>
      <c r="H20" s="68" t="s">
        <v>99</v>
      </c>
      <c r="I20" s="68"/>
      <c r="J20" s="68"/>
      <c r="K20" s="68"/>
      <c r="L20" s="68"/>
      <c r="M20" s="68"/>
      <c r="N20" s="211" t="s">
        <v>100</v>
      </c>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c r="BI20" s="212"/>
      <c r="BJ20" s="68"/>
      <c r="BK20" s="68"/>
      <c r="BL20" s="68"/>
      <c r="BM20" s="68"/>
      <c r="BN20" s="68"/>
      <c r="BO20" s="68"/>
      <c r="BP20" s="68"/>
      <c r="BQ20" s="68"/>
    </row>
    <row r="21" spans="1:69" x14ac:dyDescent="0.3">
      <c r="A21" s="68"/>
      <c r="B21" s="68"/>
      <c r="C21" s="3"/>
      <c r="D21" s="68"/>
      <c r="E21" s="68"/>
      <c r="F21" s="68"/>
      <c r="G21" s="68"/>
      <c r="H21" s="68"/>
      <c r="I21" s="68"/>
      <c r="J21" s="68"/>
      <c r="K21" s="68"/>
      <c r="L21" s="68"/>
      <c r="M21" s="68"/>
      <c r="N21" s="91"/>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row>
    <row r="22" spans="1:69" x14ac:dyDescent="0.3">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row>
    <row r="23" spans="1:69" ht="15.6" x14ac:dyDescent="0.3">
      <c r="A23" s="68"/>
      <c r="B23" s="68"/>
      <c r="C23" s="68"/>
      <c r="D23" s="213" t="s">
        <v>5</v>
      </c>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row>
    <row r="24" spans="1:69" x14ac:dyDescent="0.3">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row>
    <row r="25" spans="1:69" ht="15.75" customHeight="1" x14ac:dyDescent="0.3">
      <c r="A25" s="68"/>
      <c r="B25" s="68"/>
      <c r="C25" s="68"/>
      <c r="D25" s="49"/>
      <c r="E25" s="3" t="s">
        <v>98</v>
      </c>
      <c r="F25" s="68"/>
      <c r="G25" s="49"/>
      <c r="H25" s="68" t="s">
        <v>99</v>
      </c>
      <c r="I25" s="68"/>
      <c r="J25" s="68"/>
      <c r="K25" s="68"/>
      <c r="L25" s="68">
        <v>1</v>
      </c>
      <c r="M25" s="68"/>
      <c r="N25" s="212" t="s">
        <v>101</v>
      </c>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c r="BI25" s="212"/>
      <c r="BJ25" s="68"/>
      <c r="BK25" s="68"/>
      <c r="BL25" s="68"/>
      <c r="BM25" s="68"/>
      <c r="BN25" s="68"/>
      <c r="BO25" s="68"/>
      <c r="BP25" s="68"/>
      <c r="BQ25" s="68"/>
    </row>
    <row r="26" spans="1:69" ht="5.25" customHeight="1" x14ac:dyDescent="0.3">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row>
    <row r="27" spans="1:69" x14ac:dyDescent="0.3">
      <c r="A27" s="68"/>
      <c r="B27" s="68"/>
      <c r="C27" s="68"/>
      <c r="D27" s="49"/>
      <c r="E27" s="3" t="s">
        <v>98</v>
      </c>
      <c r="F27" s="68"/>
      <c r="G27" s="67"/>
      <c r="H27" s="68" t="s">
        <v>99</v>
      </c>
      <c r="I27" s="68"/>
      <c r="J27" s="68"/>
      <c r="K27" s="68"/>
      <c r="L27" s="68">
        <v>2</v>
      </c>
      <c r="M27" s="68"/>
      <c r="N27" s="211" t="s">
        <v>100</v>
      </c>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c r="BJ27" s="68"/>
      <c r="BK27" s="68"/>
      <c r="BL27" s="68"/>
      <c r="BM27" s="68"/>
      <c r="BN27" s="68"/>
      <c r="BO27" s="68"/>
      <c r="BP27" s="68"/>
      <c r="BQ27" s="68"/>
    </row>
    <row r="28" spans="1:69" ht="5.25" customHeight="1" x14ac:dyDescent="0.3">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row>
    <row r="29" spans="1:69" x14ac:dyDescent="0.3">
      <c r="A29" s="68"/>
      <c r="B29" s="68"/>
      <c r="C29" s="68"/>
      <c r="D29" s="49"/>
      <c r="E29" s="3" t="s">
        <v>98</v>
      </c>
      <c r="F29" s="68"/>
      <c r="G29" s="67"/>
      <c r="H29" s="68" t="s">
        <v>99</v>
      </c>
      <c r="I29" s="68"/>
      <c r="J29" s="68"/>
      <c r="K29" s="68"/>
      <c r="L29" s="68">
        <v>3</v>
      </c>
      <c r="M29" s="68"/>
      <c r="N29" s="214" t="s">
        <v>102</v>
      </c>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68"/>
      <c r="BQ29" s="68"/>
    </row>
    <row r="30" spans="1:69" ht="5.25" customHeight="1" x14ac:dyDescent="0.3">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row>
    <row r="31" spans="1:69" x14ac:dyDescent="0.3">
      <c r="A31" s="68"/>
      <c r="B31" s="68"/>
      <c r="C31" s="68"/>
      <c r="D31" s="49"/>
      <c r="E31" s="3" t="s">
        <v>98</v>
      </c>
      <c r="F31" s="68"/>
      <c r="G31" s="67"/>
      <c r="H31" s="68" t="s">
        <v>99</v>
      </c>
      <c r="I31" s="68"/>
      <c r="J31" s="68"/>
      <c r="K31" s="68"/>
      <c r="L31" s="68">
        <v>4</v>
      </c>
      <c r="M31" s="68"/>
      <c r="N31" s="212" t="s">
        <v>103</v>
      </c>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68"/>
      <c r="BK31" s="68"/>
      <c r="BL31" s="68"/>
      <c r="BM31" s="68"/>
      <c r="BN31" s="68"/>
      <c r="BO31" s="68"/>
      <c r="BP31" s="68"/>
      <c r="BQ31" s="68"/>
    </row>
    <row r="32" spans="1:69" ht="5.25" customHeight="1" x14ac:dyDescent="0.3">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row>
    <row r="33" spans="4:67" x14ac:dyDescent="0.3">
      <c r="D33" s="67"/>
      <c r="E33" s="3" t="s">
        <v>98</v>
      </c>
      <c r="F33" s="68"/>
      <c r="G33" s="49"/>
      <c r="H33" s="68" t="s">
        <v>99</v>
      </c>
      <c r="I33" s="68"/>
      <c r="J33" s="68"/>
      <c r="K33" s="68"/>
      <c r="L33" s="68">
        <v>5</v>
      </c>
      <c r="M33" s="68"/>
      <c r="N33" s="211" t="s">
        <v>104</v>
      </c>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68"/>
      <c r="BK33" s="68"/>
      <c r="BL33" s="68"/>
      <c r="BM33" s="68"/>
      <c r="BN33" s="68"/>
      <c r="BO33" s="68"/>
    </row>
    <row r="34" spans="4:67" ht="5.25" customHeight="1" x14ac:dyDescent="0.3">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row>
    <row r="35" spans="4:67" x14ac:dyDescent="0.3">
      <c r="D35" s="67"/>
      <c r="E35" s="3" t="s">
        <v>98</v>
      </c>
      <c r="F35" s="68"/>
      <c r="G35" s="49"/>
      <c r="H35" s="68" t="s">
        <v>99</v>
      </c>
      <c r="I35" s="68"/>
      <c r="J35" s="68"/>
      <c r="K35" s="68"/>
      <c r="L35" s="68">
        <v>6</v>
      </c>
      <c r="M35" s="68"/>
      <c r="N35" s="212" t="s">
        <v>105</v>
      </c>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68"/>
      <c r="BK35" s="68"/>
      <c r="BL35" s="68"/>
      <c r="BM35" s="68"/>
      <c r="BN35" s="68"/>
      <c r="BO35" s="68"/>
    </row>
    <row r="36" spans="4:67" ht="5.25" customHeight="1" x14ac:dyDescent="0.3">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row>
    <row r="37" spans="4:67" x14ac:dyDescent="0.3">
      <c r="D37" s="67"/>
      <c r="E37" s="3" t="s">
        <v>98</v>
      </c>
      <c r="F37" s="68"/>
      <c r="G37" s="49"/>
      <c r="H37" s="68" t="s">
        <v>99</v>
      </c>
      <c r="I37" s="68"/>
      <c r="J37" s="68"/>
      <c r="K37" s="68"/>
      <c r="L37" s="68">
        <v>7</v>
      </c>
      <c r="M37" s="68"/>
      <c r="N37" s="212" t="s">
        <v>106</v>
      </c>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68"/>
      <c r="BK37" s="68"/>
      <c r="BL37" s="68"/>
      <c r="BM37" s="68"/>
      <c r="BN37" s="68"/>
      <c r="BO37" s="68"/>
    </row>
    <row r="38" spans="4:67" ht="5.25" customHeight="1" x14ac:dyDescent="0.3">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row>
    <row r="39" spans="4:67" x14ac:dyDescent="0.3">
      <c r="D39" s="67"/>
      <c r="E39" s="3" t="s">
        <v>98</v>
      </c>
      <c r="F39" s="68"/>
      <c r="G39" s="49"/>
      <c r="H39" s="68" t="s">
        <v>99</v>
      </c>
      <c r="I39" s="68"/>
      <c r="J39" s="68"/>
      <c r="K39" s="68"/>
      <c r="L39" s="68">
        <v>8</v>
      </c>
      <c r="M39" s="68"/>
      <c r="N39" s="211" t="s">
        <v>331</v>
      </c>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68"/>
      <c r="BK39" s="68"/>
      <c r="BL39" s="68"/>
      <c r="BM39" s="68"/>
      <c r="BN39" s="68"/>
      <c r="BO39" s="68"/>
    </row>
    <row r="40" spans="4:67" ht="5.25" customHeight="1" x14ac:dyDescent="0.3">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row>
    <row r="41" spans="4:67" x14ac:dyDescent="0.3">
      <c r="D41" s="67"/>
      <c r="E41" s="3" t="s">
        <v>98</v>
      </c>
      <c r="F41" s="68"/>
      <c r="G41" s="49"/>
      <c r="H41" s="68" t="s">
        <v>99</v>
      </c>
      <c r="I41" s="68"/>
      <c r="J41" s="68"/>
      <c r="K41" s="68"/>
      <c r="L41" s="68">
        <v>9</v>
      </c>
      <c r="M41" s="68"/>
      <c r="N41" s="212" t="s">
        <v>107</v>
      </c>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68"/>
      <c r="BK41" s="68"/>
      <c r="BL41" s="68"/>
      <c r="BM41" s="68"/>
      <c r="BN41" s="68"/>
      <c r="BO41" s="68"/>
    </row>
    <row r="42" spans="4:67" ht="5.25" customHeight="1" x14ac:dyDescent="0.3">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row>
    <row r="43" spans="4:67" x14ac:dyDescent="0.3">
      <c r="D43" s="49"/>
      <c r="E43" s="3" t="s">
        <v>98</v>
      </c>
      <c r="F43" s="68"/>
      <c r="G43" s="67"/>
      <c r="H43" s="68" t="s">
        <v>99</v>
      </c>
      <c r="I43" s="68"/>
      <c r="J43" s="68"/>
      <c r="K43" s="68"/>
      <c r="L43" s="68">
        <v>10</v>
      </c>
      <c r="M43" s="68"/>
      <c r="N43" s="212" t="s">
        <v>108</v>
      </c>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68"/>
      <c r="BK43" s="68"/>
      <c r="BL43" s="68"/>
      <c r="BM43" s="68"/>
      <c r="BN43" s="68"/>
      <c r="BO43" s="68"/>
    </row>
    <row r="44" spans="4:67" ht="5.25" customHeight="1" x14ac:dyDescent="0.3">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row>
    <row r="45" spans="4:67" x14ac:dyDescent="0.3">
      <c r="D45" s="49"/>
      <c r="E45" s="3" t="s">
        <v>98</v>
      </c>
      <c r="F45" s="68"/>
      <c r="G45" s="67"/>
      <c r="H45" s="68" t="s">
        <v>99</v>
      </c>
      <c r="I45" s="68"/>
      <c r="J45" s="68"/>
      <c r="K45" s="68"/>
      <c r="L45" s="68">
        <v>11</v>
      </c>
      <c r="M45" s="68"/>
      <c r="N45" s="211" t="s">
        <v>109</v>
      </c>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68"/>
      <c r="BK45" s="68"/>
      <c r="BL45" s="68"/>
      <c r="BM45" s="68"/>
      <c r="BN45" s="68"/>
      <c r="BO45" s="68"/>
    </row>
    <row r="46" spans="4:67" ht="5.25" customHeight="1" x14ac:dyDescent="0.3">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row>
    <row r="47" spans="4:67" x14ac:dyDescent="0.3">
      <c r="D47" s="49"/>
      <c r="E47" s="3" t="s">
        <v>98</v>
      </c>
      <c r="F47" s="68"/>
      <c r="G47" s="67"/>
      <c r="H47" s="68" t="s">
        <v>99</v>
      </c>
      <c r="I47" s="68"/>
      <c r="J47" s="68"/>
      <c r="K47" s="68"/>
      <c r="L47" s="68">
        <v>12</v>
      </c>
      <c r="M47" s="68"/>
      <c r="N47" s="212" t="s">
        <v>110</v>
      </c>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68"/>
      <c r="BK47" s="68"/>
      <c r="BL47" s="68"/>
      <c r="BM47" s="68"/>
      <c r="BN47" s="68"/>
      <c r="BO47" s="68"/>
    </row>
    <row r="48" spans="4:67" ht="5.25" customHeight="1" x14ac:dyDescent="0.3">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row>
    <row r="49" spans="4:67" x14ac:dyDescent="0.3">
      <c r="D49" s="49"/>
      <c r="E49" s="3" t="s">
        <v>98</v>
      </c>
      <c r="F49" s="68"/>
      <c r="G49" s="67"/>
      <c r="H49" s="68" t="s">
        <v>99</v>
      </c>
      <c r="I49" s="68"/>
      <c r="J49" s="68"/>
      <c r="K49" s="68"/>
      <c r="L49" s="68">
        <v>13</v>
      </c>
      <c r="M49" s="68"/>
      <c r="N49" s="211" t="s">
        <v>111</v>
      </c>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68"/>
      <c r="BK49" s="68"/>
      <c r="BL49" s="68"/>
      <c r="BM49" s="68"/>
      <c r="BN49" s="68"/>
      <c r="BO49" s="68"/>
    </row>
    <row r="50" spans="4:67" ht="5.25" customHeight="1" x14ac:dyDescent="0.3">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row>
    <row r="53" spans="4:67" ht="15.6" x14ac:dyDescent="0.3">
      <c r="D53" s="213" t="s">
        <v>6</v>
      </c>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row>
    <row r="55" spans="4:67" x14ac:dyDescent="0.3">
      <c r="D55" s="49"/>
      <c r="E55" s="68" t="s">
        <v>98</v>
      </c>
      <c r="F55" s="68"/>
      <c r="G55" s="49"/>
      <c r="H55" s="68" t="s">
        <v>99</v>
      </c>
      <c r="I55" s="68"/>
      <c r="J55" s="68"/>
      <c r="K55" s="68"/>
      <c r="L55" s="68">
        <v>1</v>
      </c>
      <c r="M55" s="68"/>
      <c r="N55" s="212" t="s">
        <v>112</v>
      </c>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68"/>
      <c r="BK55" s="68"/>
      <c r="BL55" s="68"/>
      <c r="BM55" s="68"/>
      <c r="BN55" s="68"/>
      <c r="BO55" s="68"/>
    </row>
    <row r="56" spans="4:67" ht="5.25" customHeight="1" x14ac:dyDescent="0.3">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row>
    <row r="57" spans="4:67" x14ac:dyDescent="0.3">
      <c r="D57" s="67"/>
      <c r="E57" s="68" t="s">
        <v>98</v>
      </c>
      <c r="F57" s="68"/>
      <c r="G57" s="67"/>
      <c r="H57" s="68" t="s">
        <v>99</v>
      </c>
      <c r="I57" s="68"/>
      <c r="J57" s="68"/>
      <c r="K57" s="68"/>
      <c r="L57" s="68">
        <v>2</v>
      </c>
      <c r="M57" s="68"/>
      <c r="N57" s="211" t="s">
        <v>113</v>
      </c>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68"/>
      <c r="BK57" s="68"/>
      <c r="BL57" s="68"/>
      <c r="BM57" s="68"/>
      <c r="BN57" s="68"/>
      <c r="BO57" s="68"/>
    </row>
    <row r="58" spans="4:67" ht="5.25" customHeight="1" x14ac:dyDescent="0.3">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row>
    <row r="59" spans="4:67" x14ac:dyDescent="0.3">
      <c r="D59" s="67"/>
      <c r="E59" s="68" t="s">
        <v>98</v>
      </c>
      <c r="F59" s="68"/>
      <c r="G59" s="67"/>
      <c r="H59" s="68" t="s">
        <v>99</v>
      </c>
      <c r="I59" s="68"/>
      <c r="J59" s="68"/>
      <c r="K59" s="68"/>
      <c r="L59" s="68">
        <v>3</v>
      </c>
      <c r="M59" s="68"/>
      <c r="N59" s="214" t="s">
        <v>114</v>
      </c>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row>
    <row r="60" spans="4:67" ht="5.25" customHeight="1" x14ac:dyDescent="0.3">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row>
    <row r="61" spans="4:67" x14ac:dyDescent="0.3">
      <c r="D61" s="67"/>
      <c r="E61" s="68" t="s">
        <v>98</v>
      </c>
      <c r="F61" s="68"/>
      <c r="G61" s="67"/>
      <c r="H61" s="68" t="s">
        <v>99</v>
      </c>
      <c r="I61" s="68"/>
      <c r="J61" s="68"/>
      <c r="K61" s="68"/>
      <c r="L61" s="68">
        <v>4</v>
      </c>
      <c r="M61" s="68"/>
      <c r="N61" s="212" t="s">
        <v>115</v>
      </c>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68"/>
      <c r="BK61" s="68"/>
      <c r="BL61" s="68"/>
      <c r="BM61" s="68"/>
      <c r="BN61" s="68"/>
      <c r="BO61" s="68"/>
    </row>
    <row r="62" spans="4:67" ht="5.25" customHeight="1" x14ac:dyDescent="0.3">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row>
    <row r="63" spans="4:67" x14ac:dyDescent="0.3">
      <c r="D63" s="67"/>
      <c r="E63" s="68" t="s">
        <v>98</v>
      </c>
      <c r="F63" s="68"/>
      <c r="G63" s="67"/>
      <c r="H63" s="68" t="s">
        <v>99</v>
      </c>
      <c r="I63" s="68"/>
      <c r="J63" s="68"/>
      <c r="K63" s="68"/>
      <c r="L63" s="68">
        <v>5</v>
      </c>
      <c r="M63" s="68"/>
      <c r="N63" s="211" t="s">
        <v>116</v>
      </c>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68"/>
      <c r="BK63" s="68"/>
      <c r="BL63" s="68"/>
      <c r="BM63" s="68"/>
      <c r="BN63" s="68"/>
      <c r="BO63" s="68"/>
    </row>
    <row r="64" spans="4:67" ht="5.25" customHeight="1" x14ac:dyDescent="0.3">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row>
    <row r="65" spans="4:67" x14ac:dyDescent="0.3">
      <c r="D65" s="67"/>
      <c r="E65" s="68" t="s">
        <v>98</v>
      </c>
      <c r="F65" s="68"/>
      <c r="G65" s="67"/>
      <c r="H65" s="68" t="s">
        <v>99</v>
      </c>
      <c r="I65" s="68"/>
      <c r="J65" s="68"/>
      <c r="K65" s="68"/>
      <c r="L65" s="68">
        <v>6</v>
      </c>
      <c r="M65" s="68"/>
      <c r="N65" s="212" t="s">
        <v>117</v>
      </c>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68"/>
      <c r="BK65" s="68"/>
      <c r="BL65" s="68"/>
      <c r="BM65" s="68"/>
      <c r="BN65" s="68"/>
      <c r="BO65" s="68"/>
    </row>
    <row r="66" spans="4:67" ht="5.25" customHeight="1" x14ac:dyDescent="0.3">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row>
    <row r="67" spans="4:67" x14ac:dyDescent="0.3">
      <c r="D67" s="67"/>
      <c r="E67" s="68" t="s">
        <v>98</v>
      </c>
      <c r="F67" s="68"/>
      <c r="G67" s="67"/>
      <c r="H67" s="68" t="s">
        <v>99</v>
      </c>
      <c r="I67" s="68"/>
      <c r="J67" s="68"/>
      <c r="K67" s="68"/>
      <c r="L67" s="68">
        <v>7</v>
      </c>
      <c r="M67" s="68"/>
      <c r="N67" s="212" t="s">
        <v>118</v>
      </c>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68"/>
      <c r="BK67" s="68"/>
      <c r="BL67" s="68"/>
      <c r="BM67" s="68"/>
      <c r="BN67" s="68"/>
      <c r="BO67" s="68"/>
    </row>
    <row r="68" spans="4:67" ht="5.25" customHeight="1" x14ac:dyDescent="0.3">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row>
    <row r="69" spans="4:67" x14ac:dyDescent="0.3">
      <c r="D69" s="67"/>
      <c r="E69" s="68" t="s">
        <v>98</v>
      </c>
      <c r="F69" s="68"/>
      <c r="G69" s="67"/>
      <c r="H69" s="68" t="s">
        <v>99</v>
      </c>
      <c r="I69" s="68"/>
      <c r="J69" s="68"/>
      <c r="K69" s="68"/>
      <c r="L69" s="68">
        <v>8</v>
      </c>
      <c r="M69" s="68"/>
      <c r="N69" s="211" t="s">
        <v>328</v>
      </c>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68"/>
      <c r="BK69" s="68"/>
      <c r="BL69" s="68"/>
      <c r="BM69" s="68"/>
      <c r="BN69" s="68"/>
      <c r="BO69" s="68"/>
    </row>
    <row r="70" spans="4:67" ht="5.25" customHeight="1" x14ac:dyDescent="0.3">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row>
    <row r="71" spans="4:67" x14ac:dyDescent="0.3">
      <c r="D71" s="67"/>
      <c r="E71" s="68" t="s">
        <v>98</v>
      </c>
      <c r="F71" s="68"/>
      <c r="G71" s="67"/>
      <c r="H71" s="68" t="s">
        <v>99</v>
      </c>
      <c r="I71" s="68"/>
      <c r="J71" s="68"/>
      <c r="K71" s="68"/>
      <c r="L71" s="68">
        <v>9</v>
      </c>
      <c r="M71" s="68"/>
      <c r="N71" s="215" t="s">
        <v>332</v>
      </c>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5"/>
      <c r="AM71" s="215"/>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68"/>
      <c r="BK71" s="68"/>
      <c r="BL71" s="68"/>
      <c r="BM71" s="68"/>
      <c r="BN71" s="68"/>
      <c r="BO71" s="68"/>
    </row>
    <row r="72" spans="4:67" ht="5.25" customHeight="1" x14ac:dyDescent="0.3">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row>
    <row r="73" spans="4:67" x14ac:dyDescent="0.3">
      <c r="D73" s="67"/>
      <c r="E73" s="68" t="s">
        <v>98</v>
      </c>
      <c r="F73" s="68"/>
      <c r="G73" s="67"/>
      <c r="H73" s="68" t="s">
        <v>99</v>
      </c>
      <c r="I73" s="68"/>
      <c r="J73" s="68"/>
      <c r="K73" s="68"/>
      <c r="L73" s="68">
        <v>10</v>
      </c>
      <c r="M73" s="68"/>
      <c r="N73" s="212" t="s">
        <v>119</v>
      </c>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68"/>
      <c r="BK73" s="68"/>
      <c r="BL73" s="68"/>
      <c r="BM73" s="68"/>
      <c r="BN73" s="68"/>
      <c r="BO73" s="68"/>
    </row>
    <row r="74" spans="4:67" ht="5.25" customHeight="1" x14ac:dyDescent="0.3">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row>
    <row r="75" spans="4:67" x14ac:dyDescent="0.3">
      <c r="D75" s="67"/>
      <c r="E75" s="68" t="s">
        <v>98</v>
      </c>
      <c r="F75" s="68"/>
      <c r="G75" s="67"/>
      <c r="H75" s="68" t="s">
        <v>99</v>
      </c>
      <c r="I75" s="68"/>
      <c r="J75" s="68"/>
      <c r="K75" s="68"/>
      <c r="L75" s="68">
        <v>11</v>
      </c>
      <c r="M75" s="68"/>
      <c r="N75" s="211" t="s">
        <v>120</v>
      </c>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68"/>
      <c r="BK75" s="68"/>
      <c r="BL75" s="68"/>
      <c r="BM75" s="68"/>
      <c r="BN75" s="68"/>
      <c r="BO75" s="68"/>
    </row>
    <row r="78" spans="4:67" ht="15.6" x14ac:dyDescent="0.3">
      <c r="D78" s="213" t="s">
        <v>7</v>
      </c>
      <c r="E78" s="213"/>
      <c r="F78" s="213"/>
      <c r="G78" s="213"/>
      <c r="H78" s="213"/>
      <c r="I78" s="213"/>
      <c r="J78" s="213"/>
      <c r="K78" s="213"/>
      <c r="L78" s="213"/>
      <c r="M78" s="213"/>
      <c r="N78" s="213"/>
      <c r="O78" s="213"/>
      <c r="P78" s="213"/>
      <c r="Q78" s="213"/>
      <c r="R78" s="213"/>
      <c r="S78" s="213"/>
      <c r="T78" s="213"/>
      <c r="U78" s="213"/>
      <c r="V78" s="213"/>
      <c r="W78" s="213"/>
      <c r="X78" s="213"/>
      <c r="Y78" s="213"/>
      <c r="Z78" s="213"/>
      <c r="AA78" s="213"/>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row>
    <row r="80" spans="4:67" x14ac:dyDescent="0.3">
      <c r="D80" s="49"/>
      <c r="E80" s="68" t="s">
        <v>98</v>
      </c>
      <c r="F80" s="68"/>
      <c r="G80" s="49"/>
      <c r="H80" s="68" t="s">
        <v>99</v>
      </c>
      <c r="I80" s="68"/>
      <c r="J80" s="68"/>
      <c r="K80" s="68"/>
      <c r="L80" s="68">
        <v>1</v>
      </c>
      <c r="M80" s="68"/>
      <c r="N80" s="212" t="s">
        <v>121</v>
      </c>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68"/>
      <c r="BK80" s="68"/>
      <c r="BL80" s="68"/>
      <c r="BM80" s="68"/>
      <c r="BN80" s="68"/>
      <c r="BO80" s="68"/>
    </row>
    <row r="81" spans="4:67" ht="5.25" customHeight="1" x14ac:dyDescent="0.3">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row>
    <row r="82" spans="4:67" x14ac:dyDescent="0.3">
      <c r="D82" s="49"/>
      <c r="E82" s="68" t="s">
        <v>98</v>
      </c>
      <c r="F82" s="68"/>
      <c r="G82" s="49"/>
      <c r="H82" s="68" t="s">
        <v>99</v>
      </c>
      <c r="I82" s="68"/>
      <c r="J82" s="68"/>
      <c r="K82" s="68"/>
      <c r="L82" s="68">
        <v>2</v>
      </c>
      <c r="M82" s="68"/>
      <c r="N82" s="211" t="s">
        <v>122</v>
      </c>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68"/>
      <c r="BK82" s="68"/>
      <c r="BL82" s="68"/>
      <c r="BM82" s="68"/>
      <c r="BN82" s="68"/>
      <c r="BO82" s="68"/>
    </row>
    <row r="83" spans="4:67" ht="5.25" customHeight="1" x14ac:dyDescent="0.3">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row>
    <row r="84" spans="4:67" x14ac:dyDescent="0.3">
      <c r="D84" s="67"/>
      <c r="E84" s="68" t="s">
        <v>98</v>
      </c>
      <c r="F84" s="68"/>
      <c r="G84" s="49"/>
      <c r="H84" s="68" t="s">
        <v>99</v>
      </c>
      <c r="I84" s="68"/>
      <c r="J84" s="68"/>
      <c r="K84" s="68"/>
      <c r="L84" s="68">
        <v>3</v>
      </c>
      <c r="M84" s="68"/>
      <c r="N84" s="214" t="s">
        <v>123</v>
      </c>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c r="BI84" s="214"/>
      <c r="BJ84" s="214"/>
      <c r="BK84" s="214"/>
      <c r="BL84" s="214"/>
      <c r="BM84" s="214"/>
      <c r="BN84" s="214"/>
      <c r="BO84" s="214"/>
    </row>
    <row r="85" spans="4:67" ht="5.25" customHeight="1" x14ac:dyDescent="0.3">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row>
    <row r="86" spans="4:67" x14ac:dyDescent="0.3">
      <c r="D86" s="67"/>
      <c r="E86" s="68" t="s">
        <v>98</v>
      </c>
      <c r="F86" s="68"/>
      <c r="G86" s="49"/>
      <c r="H86" s="68" t="s">
        <v>99</v>
      </c>
      <c r="I86" s="68"/>
      <c r="J86" s="68"/>
      <c r="K86" s="68"/>
      <c r="L86" s="68">
        <v>4</v>
      </c>
      <c r="M86" s="68"/>
      <c r="N86" s="212" t="s">
        <v>124</v>
      </c>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68"/>
      <c r="BK86" s="68"/>
      <c r="BL86" s="68"/>
      <c r="BM86" s="68"/>
      <c r="BN86" s="68"/>
      <c r="BO86" s="68"/>
    </row>
    <row r="87" spans="4:67" ht="5.25" customHeight="1" x14ac:dyDescent="0.3">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row>
    <row r="88" spans="4:67" x14ac:dyDescent="0.3">
      <c r="D88" s="67"/>
      <c r="E88" s="68" t="s">
        <v>98</v>
      </c>
      <c r="F88" s="68"/>
      <c r="G88" s="49"/>
      <c r="H88" s="68" t="s">
        <v>99</v>
      </c>
      <c r="I88" s="68"/>
      <c r="J88" s="68"/>
      <c r="K88" s="68"/>
      <c r="L88" s="68">
        <v>5</v>
      </c>
      <c r="M88" s="68"/>
      <c r="N88" s="211" t="s">
        <v>125</v>
      </c>
      <c r="O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68"/>
      <c r="BK88" s="68"/>
      <c r="BL88" s="68"/>
      <c r="BM88" s="68"/>
      <c r="BN88" s="68"/>
      <c r="BO88" s="68"/>
    </row>
    <row r="89" spans="4:67" ht="5.25" customHeight="1" x14ac:dyDescent="0.3">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row>
    <row r="90" spans="4:67" x14ac:dyDescent="0.3">
      <c r="D90" s="67"/>
      <c r="E90" s="68" t="s">
        <v>98</v>
      </c>
      <c r="F90" s="68"/>
      <c r="G90" s="49"/>
      <c r="H90" s="68" t="s">
        <v>99</v>
      </c>
      <c r="I90" s="68"/>
      <c r="J90" s="68"/>
      <c r="K90" s="68"/>
      <c r="L90" s="68">
        <v>6</v>
      </c>
      <c r="M90" s="68"/>
      <c r="N90" s="212" t="s">
        <v>126</v>
      </c>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68"/>
      <c r="BK90" s="68"/>
      <c r="BL90" s="68"/>
      <c r="BM90" s="68"/>
      <c r="BN90" s="68"/>
      <c r="BO90" s="68"/>
    </row>
    <row r="91" spans="4:67" ht="5.25" customHeight="1" x14ac:dyDescent="0.3">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row>
    <row r="92" spans="4:67" x14ac:dyDescent="0.3">
      <c r="D92" s="67"/>
      <c r="E92" s="68" t="s">
        <v>98</v>
      </c>
      <c r="F92" s="68"/>
      <c r="G92" s="49"/>
      <c r="H92" s="68" t="s">
        <v>99</v>
      </c>
      <c r="I92" s="68"/>
      <c r="J92" s="68"/>
      <c r="K92" s="68"/>
      <c r="L92" s="68">
        <v>7</v>
      </c>
      <c r="M92" s="68"/>
      <c r="N92" s="212" t="s">
        <v>127</v>
      </c>
      <c r="O92" s="212"/>
      <c r="P92" s="212"/>
      <c r="Q92" s="212"/>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68"/>
      <c r="BK92" s="68"/>
      <c r="BL92" s="68"/>
      <c r="BM92" s="68"/>
      <c r="BN92" s="68"/>
      <c r="BO92" s="68"/>
    </row>
    <row r="93" spans="4:67" ht="5.25" customHeight="1" x14ac:dyDescent="0.3">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row>
    <row r="94" spans="4:67" ht="5.25" customHeight="1" x14ac:dyDescent="0.3">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row>
    <row r="95" spans="4:67" x14ac:dyDescent="0.3">
      <c r="D95" s="67"/>
      <c r="E95" s="68" t="s">
        <v>98</v>
      </c>
      <c r="F95" s="68"/>
      <c r="G95" s="49"/>
      <c r="H95" s="68" t="s">
        <v>99</v>
      </c>
      <c r="I95" s="68"/>
      <c r="J95" s="68"/>
      <c r="K95" s="68"/>
      <c r="L95" s="68">
        <v>8</v>
      </c>
      <c r="M95" s="68"/>
      <c r="N95" s="215" t="s">
        <v>128</v>
      </c>
      <c r="O95" s="215"/>
      <c r="P95" s="215"/>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5"/>
      <c r="AZ95" s="215"/>
      <c r="BA95" s="215"/>
      <c r="BB95" s="215"/>
      <c r="BC95" s="215"/>
      <c r="BD95" s="215"/>
      <c r="BE95" s="215"/>
      <c r="BF95" s="215"/>
      <c r="BG95" s="215"/>
      <c r="BH95" s="215"/>
      <c r="BI95" s="215"/>
      <c r="BJ95" s="68"/>
      <c r="BK95" s="68"/>
      <c r="BL95" s="68"/>
      <c r="BM95" s="68"/>
      <c r="BN95" s="68"/>
      <c r="BO95" s="68"/>
    </row>
    <row r="96" spans="4:67" ht="5.25" customHeight="1" x14ac:dyDescent="0.3">
      <c r="D96" s="68"/>
      <c r="E96" s="68"/>
      <c r="F96" s="68"/>
      <c r="G96" s="68"/>
      <c r="H96" s="68"/>
      <c r="I96" s="68"/>
      <c r="J96" s="68"/>
      <c r="K96" s="68"/>
      <c r="L96" s="68"/>
      <c r="M96" s="68"/>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68"/>
      <c r="BK96" s="68"/>
      <c r="BL96" s="68"/>
      <c r="BM96" s="68"/>
      <c r="BN96" s="68"/>
      <c r="BO96" s="68"/>
    </row>
    <row r="97" spans="4:67" x14ac:dyDescent="0.3">
      <c r="D97" s="49"/>
      <c r="E97" s="68" t="s">
        <v>98</v>
      </c>
      <c r="F97" s="68"/>
      <c r="G97" s="49"/>
      <c r="H97" s="68" t="s">
        <v>99</v>
      </c>
      <c r="I97" s="68"/>
      <c r="J97" s="68"/>
      <c r="K97" s="68"/>
      <c r="L97" s="68">
        <v>9</v>
      </c>
      <c r="M97" s="68"/>
      <c r="N97" s="215" t="s">
        <v>333</v>
      </c>
      <c r="O97" s="215"/>
      <c r="P97" s="215"/>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5"/>
      <c r="BA97" s="215"/>
      <c r="BB97" s="215"/>
      <c r="BC97" s="215"/>
      <c r="BD97" s="215"/>
      <c r="BE97" s="215"/>
      <c r="BF97" s="215"/>
      <c r="BG97" s="215"/>
      <c r="BH97" s="215"/>
      <c r="BI97" s="215"/>
      <c r="BJ97" s="68"/>
      <c r="BK97" s="68"/>
      <c r="BL97" s="68"/>
      <c r="BM97" s="68"/>
      <c r="BN97" s="68"/>
      <c r="BO97" s="68"/>
    </row>
    <row r="98" spans="4:67" ht="5.25" customHeight="1" x14ac:dyDescent="0.3">
      <c r="D98" s="68"/>
      <c r="E98" s="68"/>
      <c r="F98" s="68"/>
      <c r="G98" s="68"/>
      <c r="H98" s="68"/>
      <c r="I98" s="68"/>
      <c r="J98" s="68"/>
      <c r="K98" s="68"/>
      <c r="L98" s="68"/>
      <c r="M98" s="68"/>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68"/>
      <c r="BK98" s="68"/>
      <c r="BL98" s="68"/>
      <c r="BM98" s="68"/>
      <c r="BN98" s="68"/>
      <c r="BO98" s="68"/>
    </row>
    <row r="99" spans="4:67" x14ac:dyDescent="0.3">
      <c r="D99" s="49"/>
      <c r="E99" s="68" t="s">
        <v>98</v>
      </c>
      <c r="F99" s="68"/>
      <c r="G99" s="49"/>
      <c r="H99" s="68" t="s">
        <v>99</v>
      </c>
      <c r="I99" s="68"/>
      <c r="J99" s="68"/>
      <c r="K99" s="68"/>
      <c r="L99" s="68">
        <v>10</v>
      </c>
      <c r="M99" s="68"/>
      <c r="N99" s="215" t="s">
        <v>129</v>
      </c>
      <c r="O99" s="215"/>
      <c r="P99" s="215"/>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5"/>
      <c r="BA99" s="215"/>
      <c r="BB99" s="215"/>
      <c r="BC99" s="215"/>
      <c r="BD99" s="215"/>
      <c r="BE99" s="215"/>
      <c r="BF99" s="215"/>
      <c r="BG99" s="215"/>
      <c r="BH99" s="215"/>
      <c r="BI99" s="215"/>
      <c r="BJ99" s="68"/>
      <c r="BK99" s="68"/>
      <c r="BL99" s="68"/>
      <c r="BM99" s="68"/>
      <c r="BN99" s="68"/>
      <c r="BO99" s="68"/>
    </row>
    <row r="100" spans="4:67" ht="5.25" customHeight="1" x14ac:dyDescent="0.3">
      <c r="D100" s="68"/>
      <c r="E100" s="68"/>
      <c r="F100" s="68"/>
      <c r="G100" s="68"/>
      <c r="H100" s="68"/>
      <c r="I100" s="68"/>
      <c r="J100" s="68"/>
      <c r="K100" s="68"/>
      <c r="L100" s="68"/>
      <c r="M100" s="68"/>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68"/>
      <c r="BK100" s="68"/>
      <c r="BL100" s="68"/>
      <c r="BM100" s="68"/>
      <c r="BN100" s="68"/>
      <c r="BO100" s="68"/>
    </row>
    <row r="101" spans="4:67" x14ac:dyDescent="0.3">
      <c r="D101" s="49"/>
      <c r="E101" s="68" t="s">
        <v>98</v>
      </c>
      <c r="F101" s="68"/>
      <c r="G101" s="67"/>
      <c r="H101" s="68" t="s">
        <v>99</v>
      </c>
      <c r="I101" s="68"/>
      <c r="J101" s="68"/>
      <c r="K101" s="68"/>
      <c r="L101" s="68">
        <v>11</v>
      </c>
      <c r="M101" s="68"/>
      <c r="N101" s="215" t="s">
        <v>130</v>
      </c>
      <c r="O101" s="215"/>
      <c r="P101" s="215"/>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5"/>
      <c r="BA101" s="215"/>
      <c r="BB101" s="215"/>
      <c r="BC101" s="215"/>
      <c r="BD101" s="215"/>
      <c r="BE101" s="215"/>
      <c r="BF101" s="215"/>
      <c r="BG101" s="215"/>
      <c r="BH101" s="215"/>
      <c r="BI101" s="215"/>
      <c r="BJ101" s="68"/>
      <c r="BK101" s="68"/>
      <c r="BL101" s="68"/>
      <c r="BM101" s="68"/>
      <c r="BN101" s="68"/>
      <c r="BO101" s="68"/>
    </row>
    <row r="102" spans="4:67" ht="5.25" customHeight="1" x14ac:dyDescent="0.3">
      <c r="D102" s="68"/>
      <c r="E102" s="68"/>
      <c r="F102" s="68"/>
      <c r="G102" s="68"/>
      <c r="H102" s="68"/>
      <c r="I102" s="68"/>
      <c r="J102" s="68"/>
      <c r="K102" s="68"/>
      <c r="L102" s="68"/>
      <c r="M102" s="68"/>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68"/>
      <c r="BK102" s="68"/>
      <c r="BL102" s="68"/>
      <c r="BM102" s="68"/>
      <c r="BN102" s="68"/>
      <c r="BO102" s="68"/>
    </row>
    <row r="103" spans="4:67" x14ac:dyDescent="0.3">
      <c r="D103" s="49"/>
      <c r="E103" s="68" t="s">
        <v>98</v>
      </c>
      <c r="F103" s="68"/>
      <c r="G103" s="67"/>
      <c r="H103" s="68" t="s">
        <v>99</v>
      </c>
      <c r="I103" s="68"/>
      <c r="J103" s="68"/>
      <c r="K103" s="68"/>
      <c r="L103" s="68">
        <v>12</v>
      </c>
      <c r="M103" s="68"/>
      <c r="N103" s="215" t="s">
        <v>131</v>
      </c>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5"/>
      <c r="BA103" s="215"/>
      <c r="BB103" s="215"/>
      <c r="BC103" s="215"/>
      <c r="BD103" s="215"/>
      <c r="BE103" s="215"/>
      <c r="BF103" s="215"/>
      <c r="BG103" s="215"/>
      <c r="BH103" s="215"/>
      <c r="BI103" s="215"/>
      <c r="BJ103" s="68"/>
      <c r="BK103" s="68"/>
      <c r="BL103" s="68"/>
      <c r="BM103" s="68"/>
      <c r="BN103" s="68"/>
      <c r="BO103" s="68"/>
    </row>
    <row r="106" spans="4:67" ht="15.6" x14ac:dyDescent="0.3">
      <c r="D106" s="213" t="s">
        <v>8</v>
      </c>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row>
    <row r="108" spans="4:67" x14ac:dyDescent="0.3">
      <c r="D108" s="49"/>
      <c r="E108" s="68" t="s">
        <v>98</v>
      </c>
      <c r="F108" s="68"/>
      <c r="G108" s="49"/>
      <c r="H108" s="68" t="s">
        <v>99</v>
      </c>
      <c r="I108" s="68"/>
      <c r="J108" s="68"/>
      <c r="K108" s="68"/>
      <c r="L108" s="68">
        <v>1</v>
      </c>
      <c r="M108" s="68"/>
      <c r="N108" s="212" t="s">
        <v>132</v>
      </c>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68"/>
      <c r="BK108" s="68"/>
      <c r="BL108" s="68"/>
      <c r="BM108" s="68"/>
      <c r="BN108" s="68"/>
      <c r="BO108" s="68"/>
    </row>
    <row r="109" spans="4:67" ht="5.25" customHeight="1" x14ac:dyDescent="0.3">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c r="BF109" s="68"/>
      <c r="BG109" s="68"/>
      <c r="BH109" s="68"/>
      <c r="BI109" s="68"/>
      <c r="BJ109" s="68"/>
      <c r="BK109" s="68"/>
      <c r="BL109" s="68"/>
      <c r="BM109" s="68"/>
      <c r="BN109" s="68"/>
      <c r="BO109" s="68"/>
    </row>
    <row r="110" spans="4:67" x14ac:dyDescent="0.3">
      <c r="D110" s="49"/>
      <c r="E110" s="68" t="s">
        <v>98</v>
      </c>
      <c r="F110" s="68"/>
      <c r="G110" s="49"/>
      <c r="H110" s="68" t="s">
        <v>99</v>
      </c>
      <c r="I110" s="68"/>
      <c r="J110" s="68"/>
      <c r="K110" s="68"/>
      <c r="L110" s="68">
        <v>2</v>
      </c>
      <c r="M110" s="68"/>
      <c r="N110" s="215" t="s">
        <v>133</v>
      </c>
      <c r="O110" s="215"/>
      <c r="P110" s="215"/>
      <c r="Q110" s="215"/>
      <c r="R110" s="215"/>
      <c r="S110" s="215"/>
      <c r="T110" s="215"/>
      <c r="U110" s="215"/>
      <c r="V110" s="215"/>
      <c r="W110" s="215"/>
      <c r="X110" s="215"/>
      <c r="Y110" s="215"/>
      <c r="Z110" s="215"/>
      <c r="AA110" s="215"/>
      <c r="AB110" s="215"/>
      <c r="AC110" s="215"/>
      <c r="AD110" s="215"/>
      <c r="AE110" s="215"/>
      <c r="AF110" s="215"/>
      <c r="AG110" s="215"/>
      <c r="AH110" s="215"/>
      <c r="AI110" s="215"/>
      <c r="AJ110" s="215"/>
      <c r="AK110" s="215"/>
      <c r="AL110" s="215"/>
      <c r="AM110" s="215"/>
      <c r="AN110" s="215"/>
      <c r="AO110" s="215"/>
      <c r="AP110" s="215"/>
      <c r="AQ110" s="215"/>
      <c r="AR110" s="215"/>
      <c r="AS110" s="215"/>
      <c r="AT110" s="215"/>
      <c r="AU110" s="215"/>
      <c r="AV110" s="215"/>
      <c r="AW110" s="215"/>
      <c r="AX110" s="215"/>
      <c r="AY110" s="215"/>
      <c r="AZ110" s="215"/>
      <c r="BA110" s="215"/>
      <c r="BB110" s="215"/>
      <c r="BC110" s="215"/>
      <c r="BD110" s="215"/>
      <c r="BE110" s="215"/>
      <c r="BF110" s="215"/>
      <c r="BG110" s="215"/>
      <c r="BH110" s="215"/>
      <c r="BI110" s="215"/>
      <c r="BJ110" s="84"/>
      <c r="BK110" s="84"/>
      <c r="BL110" s="84"/>
      <c r="BM110" s="84"/>
      <c r="BN110" s="84"/>
      <c r="BO110" s="84"/>
    </row>
    <row r="111" spans="4:67" ht="5.25" customHeight="1" x14ac:dyDescent="0.3">
      <c r="D111" s="68"/>
      <c r="E111" s="68"/>
      <c r="F111" s="68"/>
      <c r="G111" s="68"/>
      <c r="H111" s="68"/>
      <c r="I111" s="68"/>
      <c r="J111" s="68"/>
      <c r="K111" s="68"/>
      <c r="L111" s="68"/>
      <c r="M111" s="68"/>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c r="BL111" s="84"/>
      <c r="BM111" s="84"/>
      <c r="BN111" s="84"/>
      <c r="BO111" s="84"/>
    </row>
    <row r="112" spans="4:67" x14ac:dyDescent="0.3">
      <c r="D112" s="49"/>
      <c r="E112" s="68" t="s">
        <v>98</v>
      </c>
      <c r="F112" s="68"/>
      <c r="G112" s="49"/>
      <c r="H112" s="68" t="s">
        <v>99</v>
      </c>
      <c r="I112" s="68"/>
      <c r="J112" s="68"/>
      <c r="K112" s="68"/>
      <c r="L112" s="68">
        <v>3</v>
      </c>
      <c r="M112" s="68"/>
      <c r="N112" s="216" t="s">
        <v>134</v>
      </c>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row>
    <row r="113" spans="4:67" ht="5.25" customHeight="1" x14ac:dyDescent="0.3">
      <c r="D113" s="68"/>
      <c r="E113" s="68"/>
      <c r="F113" s="68"/>
      <c r="G113" s="68"/>
      <c r="H113" s="68"/>
      <c r="I113" s="68"/>
      <c r="J113" s="68"/>
      <c r="K113" s="68"/>
      <c r="L113" s="68"/>
      <c r="M113" s="68"/>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c r="BL113" s="84"/>
      <c r="BM113" s="84"/>
      <c r="BN113" s="84"/>
      <c r="BO113" s="84"/>
    </row>
    <row r="114" spans="4:67" x14ac:dyDescent="0.3">
      <c r="D114" s="49"/>
      <c r="E114" s="68" t="s">
        <v>98</v>
      </c>
      <c r="F114" s="68"/>
      <c r="G114" s="49"/>
      <c r="H114" s="68" t="s">
        <v>99</v>
      </c>
      <c r="I114" s="68"/>
      <c r="J114" s="68"/>
      <c r="K114" s="68"/>
      <c r="L114" s="68">
        <v>4</v>
      </c>
      <c r="M114" s="68"/>
      <c r="N114" s="215" t="s">
        <v>135</v>
      </c>
      <c r="O114" s="215"/>
      <c r="P114" s="215"/>
      <c r="Q114" s="215"/>
      <c r="R114" s="215"/>
      <c r="S114" s="215"/>
      <c r="T114" s="21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W114" s="215"/>
      <c r="AX114" s="215"/>
      <c r="AY114" s="215"/>
      <c r="AZ114" s="215"/>
      <c r="BA114" s="215"/>
      <c r="BB114" s="215"/>
      <c r="BC114" s="215"/>
      <c r="BD114" s="215"/>
      <c r="BE114" s="215"/>
      <c r="BF114" s="215"/>
      <c r="BG114" s="215"/>
      <c r="BH114" s="215"/>
      <c r="BI114" s="215"/>
      <c r="BJ114" s="84"/>
      <c r="BK114" s="84"/>
      <c r="BL114" s="84"/>
      <c r="BM114" s="84"/>
      <c r="BN114" s="84"/>
      <c r="BO114" s="84"/>
    </row>
    <row r="115" spans="4:67" ht="5.25" customHeight="1" x14ac:dyDescent="0.3">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row>
    <row r="116" spans="4:67" x14ac:dyDescent="0.3">
      <c r="D116" s="49"/>
      <c r="E116" s="68" t="s">
        <v>98</v>
      </c>
      <c r="F116" s="68"/>
      <c r="G116" s="49"/>
      <c r="H116" s="68" t="s">
        <v>99</v>
      </c>
      <c r="I116" s="68"/>
      <c r="J116" s="68"/>
      <c r="K116" s="68"/>
      <c r="L116" s="68">
        <v>5</v>
      </c>
      <c r="M116" s="68"/>
      <c r="N116" s="212" t="s">
        <v>136</v>
      </c>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68"/>
      <c r="BK116" s="68"/>
      <c r="BL116" s="68"/>
      <c r="BM116" s="68"/>
      <c r="BN116" s="68"/>
      <c r="BO116" s="68"/>
    </row>
    <row r="117" spans="4:67" ht="5.25" customHeight="1" x14ac:dyDescent="0.3">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row>
    <row r="118" spans="4:67" x14ac:dyDescent="0.3">
      <c r="D118" s="49"/>
      <c r="E118" s="68" t="s">
        <v>98</v>
      </c>
      <c r="F118" s="68"/>
      <c r="G118" s="49"/>
      <c r="H118" s="68" t="s">
        <v>99</v>
      </c>
      <c r="I118" s="68"/>
      <c r="J118" s="68"/>
      <c r="K118" s="68"/>
      <c r="L118" s="68">
        <v>6</v>
      </c>
      <c r="M118" s="68"/>
      <c r="N118" s="212" t="s">
        <v>137</v>
      </c>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68"/>
      <c r="BK118" s="68"/>
      <c r="BL118" s="68"/>
      <c r="BM118" s="68"/>
      <c r="BN118" s="68"/>
      <c r="BO118" s="68"/>
    </row>
    <row r="119" spans="4:67" ht="5.25" customHeight="1" x14ac:dyDescent="0.3">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row>
    <row r="120" spans="4:67" x14ac:dyDescent="0.3">
      <c r="D120" s="49"/>
      <c r="E120" s="68" t="s">
        <v>98</v>
      </c>
      <c r="F120" s="68"/>
      <c r="G120" s="49"/>
      <c r="H120" s="68" t="s">
        <v>99</v>
      </c>
      <c r="I120" s="68"/>
      <c r="J120" s="68"/>
      <c r="K120" s="68"/>
      <c r="L120" s="68">
        <v>7</v>
      </c>
      <c r="M120" s="68"/>
      <c r="N120" s="211" t="s">
        <v>138</v>
      </c>
      <c r="O120" s="212"/>
      <c r="P120" s="212"/>
      <c r="Q120" s="212"/>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68"/>
      <c r="BK120" s="68"/>
      <c r="BL120" s="68"/>
      <c r="BM120" s="68"/>
      <c r="BN120" s="68"/>
      <c r="BO120" s="68"/>
    </row>
    <row r="121" spans="4:67" ht="5.25" customHeight="1" x14ac:dyDescent="0.3">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row>
    <row r="122" spans="4:67" x14ac:dyDescent="0.3">
      <c r="D122" s="67"/>
      <c r="E122" s="68" t="s">
        <v>98</v>
      </c>
      <c r="F122" s="68"/>
      <c r="G122" s="49"/>
      <c r="H122" s="68" t="s">
        <v>99</v>
      </c>
      <c r="I122" s="68"/>
      <c r="J122" s="68"/>
      <c r="K122" s="68"/>
      <c r="L122" s="68">
        <v>8</v>
      </c>
      <c r="M122" s="68"/>
      <c r="N122" s="212" t="s">
        <v>139</v>
      </c>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68"/>
      <c r="BK122" s="68"/>
      <c r="BL122" s="68"/>
      <c r="BM122" s="68"/>
      <c r="BN122" s="68"/>
      <c r="BO122" s="68"/>
    </row>
    <row r="123" spans="4:67" ht="5.25" customHeight="1" x14ac:dyDescent="0.3">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row>
    <row r="124" spans="4:67" x14ac:dyDescent="0.3">
      <c r="D124" s="49"/>
      <c r="E124" s="68" t="s">
        <v>98</v>
      </c>
      <c r="F124" s="68"/>
      <c r="G124" s="67"/>
      <c r="H124" s="68" t="s">
        <v>99</v>
      </c>
      <c r="I124" s="68"/>
      <c r="J124" s="68"/>
      <c r="K124" s="68"/>
      <c r="L124" s="68">
        <v>9</v>
      </c>
      <c r="M124" s="68"/>
      <c r="N124" s="217" t="s">
        <v>330</v>
      </c>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68"/>
      <c r="BK124" s="68"/>
      <c r="BL124" s="68"/>
      <c r="BM124" s="68"/>
      <c r="BN124" s="68"/>
      <c r="BO124" s="68"/>
    </row>
    <row r="125" spans="4:67" ht="5.25" customHeight="1" x14ac:dyDescent="0.3">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row>
    <row r="126" spans="4:67" x14ac:dyDescent="0.3">
      <c r="D126" s="49"/>
      <c r="E126" s="68" t="s">
        <v>98</v>
      </c>
      <c r="F126" s="68"/>
      <c r="G126" s="67"/>
      <c r="H126" s="68" t="s">
        <v>99</v>
      </c>
      <c r="I126" s="68"/>
      <c r="J126" s="68"/>
      <c r="K126" s="68"/>
      <c r="L126" s="68">
        <v>10</v>
      </c>
      <c r="M126" s="68"/>
      <c r="N126" s="211" t="s">
        <v>140</v>
      </c>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68"/>
      <c r="BK126" s="68"/>
      <c r="BL126" s="68"/>
      <c r="BM126" s="68"/>
      <c r="BN126" s="68"/>
      <c r="BO126" s="68"/>
    </row>
    <row r="129" spans="4:67" ht="15.6" x14ac:dyDescent="0.3">
      <c r="D129" s="213" t="s">
        <v>9</v>
      </c>
      <c r="E129" s="213"/>
      <c r="F129" s="213"/>
      <c r="G129" s="213"/>
      <c r="H129" s="213"/>
      <c r="I129" s="213"/>
      <c r="J129" s="213"/>
      <c r="K129" s="213"/>
      <c r="L129" s="213"/>
      <c r="M129" s="213"/>
      <c r="N129" s="213"/>
      <c r="O129" s="213"/>
      <c r="P129" s="213"/>
      <c r="Q129" s="213"/>
      <c r="R129" s="213"/>
      <c r="S129" s="213"/>
      <c r="T129" s="213"/>
      <c r="U129" s="213"/>
      <c r="V129" s="213"/>
      <c r="W129" s="213"/>
      <c r="X129" s="213"/>
      <c r="Y129" s="213"/>
      <c r="Z129" s="213"/>
      <c r="AA129" s="213"/>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row>
    <row r="131" spans="4:67" x14ac:dyDescent="0.3">
      <c r="D131" s="67"/>
      <c r="E131" s="68" t="s">
        <v>98</v>
      </c>
      <c r="F131" s="68"/>
      <c r="G131" s="67"/>
      <c r="H131" s="68" t="s">
        <v>99</v>
      </c>
      <c r="I131" s="68"/>
      <c r="J131" s="68"/>
      <c r="K131" s="68"/>
      <c r="L131" s="68">
        <v>1</v>
      </c>
      <c r="M131" s="68"/>
      <c r="N131" s="212" t="s">
        <v>141</v>
      </c>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68"/>
      <c r="BK131" s="68"/>
      <c r="BL131" s="68"/>
      <c r="BM131" s="68"/>
      <c r="BN131" s="68"/>
      <c r="BO131" s="68"/>
    </row>
    <row r="132" spans="4:67" ht="5.25" customHeight="1" x14ac:dyDescent="0.3">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c r="BI132" s="68"/>
      <c r="BJ132" s="68"/>
      <c r="BK132" s="68"/>
      <c r="BL132" s="68"/>
      <c r="BM132" s="68"/>
      <c r="BN132" s="68"/>
      <c r="BO132" s="68"/>
    </row>
    <row r="133" spans="4:67" x14ac:dyDescent="0.3">
      <c r="D133" s="67"/>
      <c r="E133" s="68" t="s">
        <v>98</v>
      </c>
      <c r="F133" s="68"/>
      <c r="G133" s="67"/>
      <c r="H133" s="68" t="s">
        <v>99</v>
      </c>
      <c r="I133" s="68"/>
      <c r="J133" s="68"/>
      <c r="K133" s="68"/>
      <c r="L133" s="68">
        <v>2</v>
      </c>
      <c r="M133" s="68"/>
      <c r="N133" s="211" t="s">
        <v>142</v>
      </c>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68"/>
      <c r="BK133" s="68"/>
      <c r="BL133" s="68"/>
      <c r="BM133" s="68"/>
      <c r="BN133" s="68"/>
      <c r="BO133" s="68"/>
    </row>
    <row r="134" spans="4:67" ht="5.25" customHeight="1" x14ac:dyDescent="0.3">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row>
    <row r="135" spans="4:67" x14ac:dyDescent="0.3">
      <c r="D135" s="67"/>
      <c r="E135" s="68" t="s">
        <v>98</v>
      </c>
      <c r="F135" s="68"/>
      <c r="G135" s="67"/>
      <c r="H135" s="68" t="s">
        <v>99</v>
      </c>
      <c r="I135" s="68"/>
      <c r="J135" s="68"/>
      <c r="K135" s="68"/>
      <c r="L135" s="68">
        <v>3</v>
      </c>
      <c r="M135" s="68"/>
      <c r="N135" s="214" t="s">
        <v>143</v>
      </c>
      <c r="O135" s="214"/>
      <c r="P135" s="214"/>
      <c r="Q135" s="214"/>
      <c r="R135" s="214"/>
      <c r="S135" s="214"/>
      <c r="T135" s="214"/>
      <c r="U135" s="214"/>
      <c r="V135" s="214"/>
      <c r="W135" s="214"/>
      <c r="X135" s="214"/>
      <c r="Y135" s="214"/>
      <c r="Z135" s="214"/>
      <c r="AA135" s="214"/>
      <c r="AB135" s="214"/>
      <c r="AC135" s="214"/>
      <c r="AD135" s="214"/>
      <c r="AE135" s="214"/>
      <c r="AF135" s="214"/>
      <c r="AG135" s="214"/>
      <c r="AH135" s="214"/>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214"/>
      <c r="BF135" s="214"/>
      <c r="BG135" s="214"/>
      <c r="BH135" s="214"/>
      <c r="BI135" s="214"/>
      <c r="BJ135" s="214"/>
      <c r="BK135" s="214"/>
      <c r="BL135" s="214"/>
      <c r="BM135" s="214"/>
      <c r="BN135" s="214"/>
      <c r="BO135" s="214"/>
    </row>
    <row r="136" spans="4:67" ht="5.25" customHeight="1" x14ac:dyDescent="0.3">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row>
    <row r="137" spans="4:67" x14ac:dyDescent="0.3">
      <c r="D137" s="67"/>
      <c r="E137" s="68" t="s">
        <v>98</v>
      </c>
      <c r="F137" s="68"/>
      <c r="G137" s="67"/>
      <c r="H137" s="68" t="s">
        <v>99</v>
      </c>
      <c r="I137" s="68"/>
      <c r="J137" s="68"/>
      <c r="K137" s="68"/>
      <c r="L137" s="68">
        <v>4</v>
      </c>
      <c r="M137" s="68"/>
      <c r="N137" s="212" t="s">
        <v>144</v>
      </c>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68"/>
      <c r="BK137" s="68"/>
      <c r="BL137" s="68"/>
      <c r="BM137" s="68"/>
      <c r="BN137" s="68"/>
      <c r="BO137" s="68"/>
    </row>
    <row r="138" spans="4:67" ht="5.25" customHeight="1" x14ac:dyDescent="0.3">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8"/>
      <c r="BC138" s="68"/>
      <c r="BD138" s="68"/>
      <c r="BE138" s="68"/>
      <c r="BF138" s="68"/>
      <c r="BG138" s="68"/>
      <c r="BH138" s="68"/>
      <c r="BI138" s="68"/>
      <c r="BJ138" s="68"/>
      <c r="BK138" s="68"/>
      <c r="BL138" s="68"/>
      <c r="BM138" s="68"/>
      <c r="BN138" s="68"/>
      <c r="BO138" s="68"/>
    </row>
    <row r="139" spans="4:67" x14ac:dyDescent="0.3">
      <c r="D139" s="67"/>
      <c r="E139" s="68" t="s">
        <v>98</v>
      </c>
      <c r="F139" s="68"/>
      <c r="G139" s="67"/>
      <c r="H139" s="68" t="s">
        <v>99</v>
      </c>
      <c r="I139" s="68"/>
      <c r="J139" s="68"/>
      <c r="K139" s="68"/>
      <c r="L139" s="68">
        <v>5</v>
      </c>
      <c r="M139" s="68"/>
      <c r="N139" s="211" t="s">
        <v>145</v>
      </c>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68"/>
      <c r="BK139" s="68"/>
      <c r="BL139" s="68"/>
      <c r="BM139" s="68"/>
      <c r="BN139" s="68"/>
      <c r="BO139" s="68"/>
    </row>
    <row r="140" spans="4:67" ht="5.25" customHeight="1" x14ac:dyDescent="0.3">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8"/>
      <c r="AZ140" s="68"/>
      <c r="BA140" s="68"/>
      <c r="BB140" s="68"/>
      <c r="BC140" s="68"/>
      <c r="BD140" s="68"/>
      <c r="BE140" s="68"/>
      <c r="BF140" s="68"/>
      <c r="BG140" s="68"/>
      <c r="BH140" s="68"/>
      <c r="BI140" s="68"/>
      <c r="BJ140" s="68"/>
      <c r="BK140" s="68"/>
      <c r="BL140" s="68"/>
      <c r="BM140" s="68"/>
      <c r="BN140" s="68"/>
      <c r="BO140" s="68"/>
    </row>
    <row r="141" spans="4:67" x14ac:dyDescent="0.3">
      <c r="D141" s="67"/>
      <c r="E141" s="68" t="s">
        <v>98</v>
      </c>
      <c r="F141" s="68"/>
      <c r="G141" s="67"/>
      <c r="H141" s="68" t="s">
        <v>99</v>
      </c>
      <c r="I141" s="68"/>
      <c r="J141" s="68"/>
      <c r="K141" s="68"/>
      <c r="L141" s="68">
        <v>6</v>
      </c>
      <c r="M141" s="68"/>
      <c r="N141" s="212" t="s">
        <v>146</v>
      </c>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68"/>
      <c r="BK141" s="68"/>
      <c r="BL141" s="68"/>
      <c r="BM141" s="68"/>
      <c r="BN141" s="68"/>
      <c r="BO141" s="68"/>
    </row>
    <row r="142" spans="4:67" ht="5.25" customHeight="1" x14ac:dyDescent="0.3">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c r="BF142" s="68"/>
      <c r="BG142" s="68"/>
      <c r="BH142" s="68"/>
      <c r="BI142" s="68"/>
      <c r="BJ142" s="68"/>
      <c r="BK142" s="68"/>
      <c r="BL142" s="68"/>
      <c r="BM142" s="68"/>
      <c r="BN142" s="68"/>
      <c r="BO142" s="68"/>
    </row>
    <row r="143" spans="4:67" x14ac:dyDescent="0.3">
      <c r="D143" s="67"/>
      <c r="E143" s="68" t="s">
        <v>98</v>
      </c>
      <c r="F143" s="68"/>
      <c r="G143" s="67"/>
      <c r="H143" s="68" t="s">
        <v>99</v>
      </c>
      <c r="I143" s="68"/>
      <c r="J143" s="68"/>
      <c r="K143" s="68"/>
      <c r="L143" s="68">
        <v>7</v>
      </c>
      <c r="M143" s="68"/>
      <c r="N143" s="212" t="s">
        <v>147</v>
      </c>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68"/>
      <c r="BK143" s="68"/>
      <c r="BL143" s="68"/>
      <c r="BM143" s="68"/>
      <c r="BN143" s="68"/>
      <c r="BO143" s="68"/>
    </row>
    <row r="144" spans="4:67" ht="5.25" customHeight="1" x14ac:dyDescent="0.3">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B144" s="68"/>
      <c r="BC144" s="68"/>
      <c r="BD144" s="68"/>
      <c r="BE144" s="68"/>
      <c r="BF144" s="68"/>
      <c r="BG144" s="68"/>
      <c r="BH144" s="68"/>
      <c r="BI144" s="68"/>
      <c r="BJ144" s="68"/>
      <c r="BK144" s="68"/>
      <c r="BL144" s="68"/>
      <c r="BM144" s="68"/>
      <c r="BN144" s="68"/>
      <c r="BO144" s="68"/>
    </row>
    <row r="145" spans="4:67" x14ac:dyDescent="0.3">
      <c r="D145" s="67"/>
      <c r="E145" s="68" t="s">
        <v>98</v>
      </c>
      <c r="F145" s="68"/>
      <c r="G145" s="67"/>
      <c r="H145" s="68" t="s">
        <v>99</v>
      </c>
      <c r="I145" s="68"/>
      <c r="J145" s="68"/>
      <c r="K145" s="68"/>
      <c r="L145" s="68">
        <v>8</v>
      </c>
      <c r="M145" s="68"/>
      <c r="N145" s="212" t="s">
        <v>148</v>
      </c>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68"/>
      <c r="BK145" s="68"/>
      <c r="BL145" s="68"/>
      <c r="BM145" s="68"/>
      <c r="BN145" s="68"/>
      <c r="BO145" s="68"/>
    </row>
    <row r="147" spans="4:67" x14ac:dyDescent="0.3">
      <c r="D147" s="68"/>
      <c r="E147" s="68"/>
      <c r="F147" s="68"/>
      <c r="G147" s="68"/>
      <c r="H147" s="68"/>
      <c r="I147" s="68"/>
      <c r="J147" s="68"/>
      <c r="K147" s="68"/>
      <c r="L147" s="68"/>
      <c r="M147" s="68"/>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68"/>
      <c r="BK147" s="68"/>
      <c r="BL147" s="68"/>
      <c r="BM147" s="68"/>
      <c r="BN147" s="68"/>
      <c r="BO147" s="68"/>
    </row>
    <row r="148" spans="4:67" ht="15.6" x14ac:dyDescent="0.3">
      <c r="D148" s="213" t="s">
        <v>10</v>
      </c>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68"/>
      <c r="BI148" s="68"/>
      <c r="BJ148" s="68"/>
      <c r="BK148" s="68"/>
      <c r="BL148" s="68"/>
      <c r="BM148" s="68"/>
      <c r="BN148" s="68"/>
      <c r="BO148" s="68"/>
    </row>
    <row r="150" spans="4:67" x14ac:dyDescent="0.3">
      <c r="D150" s="67"/>
      <c r="E150" s="68" t="s">
        <v>98</v>
      </c>
      <c r="F150" s="68"/>
      <c r="G150" s="67"/>
      <c r="H150" s="68" t="s">
        <v>99</v>
      </c>
      <c r="I150" s="68"/>
      <c r="J150" s="68"/>
      <c r="K150" s="68"/>
      <c r="L150" s="68">
        <v>1</v>
      </c>
      <c r="M150" s="68"/>
      <c r="N150" s="217" t="s">
        <v>149</v>
      </c>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68"/>
      <c r="BK150" s="68"/>
      <c r="BL150" s="68"/>
      <c r="BM150" s="68"/>
      <c r="BN150" s="68"/>
      <c r="BO150" s="68"/>
    </row>
    <row r="151" spans="4:67" ht="5.25" customHeight="1" x14ac:dyDescent="0.3">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c r="BI151" s="68"/>
      <c r="BJ151" s="68"/>
      <c r="BK151" s="68"/>
      <c r="BL151" s="68"/>
      <c r="BM151" s="68"/>
      <c r="BN151" s="68"/>
      <c r="BO151" s="68"/>
    </row>
    <row r="152" spans="4:67" x14ac:dyDescent="0.3">
      <c r="D152" s="67"/>
      <c r="E152" s="68" t="s">
        <v>98</v>
      </c>
      <c r="F152" s="68"/>
      <c r="G152" s="67"/>
      <c r="H152" s="68" t="s">
        <v>99</v>
      </c>
      <c r="I152" s="68"/>
      <c r="J152" s="68"/>
      <c r="K152" s="68"/>
      <c r="L152" s="68">
        <v>2</v>
      </c>
      <c r="M152" s="68"/>
      <c r="N152" s="211" t="s">
        <v>150</v>
      </c>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68"/>
      <c r="BK152" s="68"/>
      <c r="BL152" s="68"/>
      <c r="BM152" s="68"/>
      <c r="BN152" s="68"/>
      <c r="BO152" s="68"/>
    </row>
    <row r="153" spans="4:67" ht="5.25" customHeight="1" x14ac:dyDescent="0.3">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c r="BI153" s="68"/>
      <c r="BJ153" s="68"/>
      <c r="BK153" s="68"/>
      <c r="BL153" s="68"/>
      <c r="BM153" s="68"/>
      <c r="BN153" s="68"/>
      <c r="BO153" s="68"/>
    </row>
    <row r="154" spans="4:67" x14ac:dyDescent="0.3">
      <c r="D154" s="67"/>
      <c r="E154" s="68" t="s">
        <v>98</v>
      </c>
      <c r="F154" s="68"/>
      <c r="G154" s="67"/>
      <c r="H154" s="68" t="s">
        <v>99</v>
      </c>
      <c r="I154" s="68"/>
      <c r="J154" s="68"/>
      <c r="K154" s="68"/>
      <c r="L154" s="68">
        <v>3</v>
      </c>
      <c r="M154" s="68"/>
      <c r="N154" s="214" t="s">
        <v>151</v>
      </c>
      <c r="O154" s="214"/>
      <c r="P154" s="214"/>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c r="BE154" s="214"/>
      <c r="BF154" s="214"/>
      <c r="BG154" s="214"/>
      <c r="BH154" s="214"/>
      <c r="BI154" s="214"/>
      <c r="BJ154" s="214"/>
      <c r="BK154" s="214"/>
      <c r="BL154" s="214"/>
      <c r="BM154" s="214"/>
      <c r="BN154" s="214"/>
      <c r="BO154" s="214"/>
    </row>
    <row r="155" spans="4:67" ht="5.25" customHeight="1" x14ac:dyDescent="0.3">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row>
    <row r="156" spans="4:67" x14ac:dyDescent="0.3">
      <c r="D156" s="67"/>
      <c r="E156" s="68" t="s">
        <v>98</v>
      </c>
      <c r="F156" s="68"/>
      <c r="G156" s="67"/>
      <c r="H156" s="68" t="s">
        <v>99</v>
      </c>
      <c r="I156" s="68"/>
      <c r="J156" s="68"/>
      <c r="K156" s="68"/>
      <c r="L156" s="68">
        <v>4</v>
      </c>
      <c r="M156" s="68"/>
      <c r="N156" s="212" t="s">
        <v>152</v>
      </c>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68"/>
      <c r="BK156" s="68"/>
      <c r="BL156" s="68"/>
      <c r="BM156" s="68"/>
      <c r="BN156" s="68"/>
      <c r="BO156" s="68"/>
    </row>
    <row r="157" spans="4:67" ht="5.25" customHeight="1" x14ac:dyDescent="0.3">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row>
    <row r="158" spans="4:67" x14ac:dyDescent="0.3">
      <c r="D158" s="67"/>
      <c r="E158" s="68" t="s">
        <v>98</v>
      </c>
      <c r="F158" s="68"/>
      <c r="G158" s="67"/>
      <c r="H158" s="68" t="s">
        <v>99</v>
      </c>
      <c r="I158" s="68"/>
      <c r="J158" s="68"/>
      <c r="K158" s="68"/>
      <c r="L158" s="68">
        <v>5</v>
      </c>
      <c r="M158" s="68"/>
      <c r="N158" s="211" t="s">
        <v>153</v>
      </c>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68"/>
      <c r="BK158" s="68"/>
      <c r="BL158" s="68"/>
      <c r="BM158" s="68"/>
      <c r="BN158" s="68"/>
      <c r="BO158" s="68"/>
    </row>
    <row r="159" spans="4:67" ht="5.25" customHeight="1" x14ac:dyDescent="0.3">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row>
    <row r="160" spans="4:67" x14ac:dyDescent="0.3">
      <c r="D160" s="67"/>
      <c r="E160" s="68" t="s">
        <v>98</v>
      </c>
      <c r="F160" s="68"/>
      <c r="G160" s="67"/>
      <c r="H160" s="68" t="s">
        <v>99</v>
      </c>
      <c r="I160" s="68"/>
      <c r="J160" s="68"/>
      <c r="K160" s="68"/>
      <c r="L160" s="68">
        <v>6</v>
      </c>
      <c r="M160" s="68"/>
      <c r="N160" s="212" t="s">
        <v>154</v>
      </c>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68"/>
      <c r="BK160" s="68"/>
      <c r="BL160" s="68"/>
      <c r="BM160" s="68"/>
      <c r="BN160" s="68"/>
      <c r="BO160" s="68"/>
    </row>
    <row r="161" spans="4:67" ht="5.25" customHeight="1" x14ac:dyDescent="0.3">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c r="BI161" s="68"/>
      <c r="BJ161" s="68"/>
      <c r="BK161" s="68"/>
      <c r="BL161" s="68"/>
      <c r="BM161" s="68"/>
      <c r="BN161" s="68"/>
      <c r="BO161" s="68"/>
    </row>
    <row r="162" spans="4:67" x14ac:dyDescent="0.3">
      <c r="D162" s="67"/>
      <c r="E162" s="68" t="s">
        <v>98</v>
      </c>
      <c r="F162" s="68"/>
      <c r="G162" s="67"/>
      <c r="H162" s="68" t="s">
        <v>99</v>
      </c>
      <c r="I162" s="68"/>
      <c r="J162" s="68"/>
      <c r="K162" s="68"/>
      <c r="L162" s="68">
        <v>7</v>
      </c>
      <c r="M162" s="68"/>
      <c r="N162" s="212" t="s">
        <v>155</v>
      </c>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68"/>
      <c r="BK162" s="68"/>
      <c r="BL162" s="68"/>
      <c r="BM162" s="68"/>
      <c r="BN162" s="68"/>
      <c r="BO162" s="68"/>
    </row>
    <row r="163" spans="4:67" ht="5.25" customHeight="1" x14ac:dyDescent="0.3">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c r="BI163" s="68"/>
      <c r="BJ163" s="68"/>
      <c r="BK163" s="68"/>
      <c r="BL163" s="68"/>
      <c r="BM163" s="68"/>
      <c r="BN163" s="68"/>
      <c r="BO163" s="68"/>
    </row>
    <row r="164" spans="4:67" x14ac:dyDescent="0.3">
      <c r="D164" s="67"/>
      <c r="E164" s="68" t="s">
        <v>98</v>
      </c>
      <c r="F164" s="68"/>
      <c r="G164" s="67"/>
      <c r="H164" s="68" t="s">
        <v>99</v>
      </c>
      <c r="I164" s="68"/>
      <c r="J164" s="68"/>
      <c r="K164" s="68"/>
      <c r="L164" s="68">
        <v>8</v>
      </c>
      <c r="M164" s="68"/>
      <c r="N164" s="211" t="s">
        <v>156</v>
      </c>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68"/>
      <c r="BK164" s="68"/>
      <c r="BL164" s="68"/>
      <c r="BM164" s="68"/>
      <c r="BN164" s="68"/>
      <c r="BO164" s="68"/>
    </row>
    <row r="165" spans="4:67" ht="5.25" customHeight="1" x14ac:dyDescent="0.3">
      <c r="D165" s="68"/>
      <c r="E165" s="68"/>
      <c r="F165" s="68"/>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c r="BI165" s="68"/>
      <c r="BJ165" s="68"/>
      <c r="BK165" s="68"/>
      <c r="BL165" s="68"/>
      <c r="BM165" s="68"/>
      <c r="BN165" s="68"/>
      <c r="BO165" s="68"/>
    </row>
    <row r="166" spans="4:67" x14ac:dyDescent="0.3">
      <c r="D166" s="67"/>
      <c r="E166" s="68" t="s">
        <v>98</v>
      </c>
      <c r="F166" s="68"/>
      <c r="G166" s="67"/>
      <c r="H166" s="68" t="s">
        <v>99</v>
      </c>
      <c r="I166" s="68"/>
      <c r="J166" s="68"/>
      <c r="K166" s="68"/>
      <c r="L166" s="68">
        <v>9</v>
      </c>
      <c r="M166" s="68"/>
      <c r="N166" s="212" t="s">
        <v>157</v>
      </c>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68"/>
      <c r="BK166" s="68"/>
      <c r="BL166" s="68"/>
      <c r="BM166" s="68"/>
      <c r="BN166" s="68"/>
      <c r="BO166" s="68"/>
    </row>
    <row r="167" spans="4:67" ht="5.25" customHeight="1" x14ac:dyDescent="0.3">
      <c r="D167" s="68"/>
      <c r="E167" s="68"/>
      <c r="F167" s="68"/>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68"/>
      <c r="BN167" s="68"/>
      <c r="BO167" s="68"/>
    </row>
    <row r="168" spans="4:67" x14ac:dyDescent="0.3">
      <c r="D168" s="67"/>
      <c r="E168" s="68" t="s">
        <v>98</v>
      </c>
      <c r="F168" s="68"/>
      <c r="G168" s="67"/>
      <c r="H168" s="68" t="s">
        <v>99</v>
      </c>
      <c r="I168" s="68"/>
      <c r="J168" s="68"/>
      <c r="K168" s="68"/>
      <c r="L168" s="68">
        <v>10</v>
      </c>
      <c r="M168" s="68"/>
      <c r="N168" s="212" t="s">
        <v>158</v>
      </c>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68"/>
      <c r="BK168" s="68"/>
      <c r="BL168" s="68"/>
      <c r="BM168" s="68"/>
      <c r="BN168" s="68"/>
      <c r="BO168" s="68"/>
    </row>
    <row r="171" spans="4:67" ht="15.6" x14ac:dyDescent="0.3">
      <c r="D171" s="213" t="s">
        <v>11</v>
      </c>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c r="BI171" s="68"/>
      <c r="BJ171" s="68"/>
      <c r="BK171" s="68"/>
      <c r="BL171" s="68"/>
      <c r="BM171" s="68"/>
      <c r="BN171" s="68"/>
      <c r="BO171" s="68"/>
    </row>
    <row r="173" spans="4:67" x14ac:dyDescent="0.3">
      <c r="D173" s="67"/>
      <c r="E173" s="68" t="s">
        <v>98</v>
      </c>
      <c r="F173" s="68"/>
      <c r="G173" s="49"/>
      <c r="H173" s="68" t="s">
        <v>99</v>
      </c>
      <c r="I173" s="68"/>
      <c r="J173" s="68"/>
      <c r="K173" s="68"/>
      <c r="L173" s="68">
        <v>1</v>
      </c>
      <c r="M173" s="68"/>
      <c r="N173" s="217" t="s">
        <v>159</v>
      </c>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68"/>
      <c r="BK173" s="68"/>
      <c r="BL173" s="68"/>
      <c r="BM173" s="68"/>
      <c r="BN173" s="68"/>
      <c r="BO173" s="68"/>
    </row>
    <row r="174" spans="4:67" ht="5.25" customHeight="1" x14ac:dyDescent="0.3">
      <c r="D174" s="68"/>
      <c r="E174" s="68"/>
      <c r="F174" s="68"/>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c r="BI174" s="68"/>
      <c r="BJ174" s="68"/>
      <c r="BK174" s="68"/>
      <c r="BL174" s="68"/>
      <c r="BM174" s="68"/>
      <c r="BN174" s="68"/>
      <c r="BO174" s="68"/>
    </row>
    <row r="175" spans="4:67" x14ac:dyDescent="0.3">
      <c r="D175" s="67"/>
      <c r="E175" s="68" t="s">
        <v>98</v>
      </c>
      <c r="F175" s="68"/>
      <c r="G175" s="49"/>
      <c r="H175" s="68" t="s">
        <v>99</v>
      </c>
      <c r="I175" s="68"/>
      <c r="J175" s="68"/>
      <c r="K175" s="68"/>
      <c r="L175" s="68">
        <v>2</v>
      </c>
      <c r="M175" s="68"/>
      <c r="N175" s="211" t="s">
        <v>160</v>
      </c>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68"/>
      <c r="BK175" s="68"/>
      <c r="BL175" s="68"/>
      <c r="BM175" s="68"/>
      <c r="BN175" s="68"/>
      <c r="BO175" s="68"/>
    </row>
    <row r="176" spans="4:67" ht="5.25" customHeight="1" x14ac:dyDescent="0.3">
      <c r="D176" s="68"/>
      <c r="E176" s="68"/>
      <c r="F176" s="68"/>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c r="BI176" s="68"/>
      <c r="BJ176" s="68"/>
      <c r="BK176" s="68"/>
      <c r="BL176" s="68"/>
      <c r="BM176" s="68"/>
      <c r="BN176" s="68"/>
      <c r="BO176" s="68"/>
    </row>
    <row r="177" spans="4:67" x14ac:dyDescent="0.3">
      <c r="D177" s="67"/>
      <c r="E177" s="68" t="s">
        <v>98</v>
      </c>
      <c r="F177" s="68"/>
      <c r="G177" s="49"/>
      <c r="H177" s="68" t="s">
        <v>99</v>
      </c>
      <c r="I177" s="68"/>
      <c r="J177" s="68"/>
      <c r="K177" s="68"/>
      <c r="L177" s="68">
        <v>3</v>
      </c>
      <c r="M177" s="68"/>
      <c r="N177" s="214" t="s">
        <v>161</v>
      </c>
      <c r="O177" s="214"/>
      <c r="P177" s="214"/>
      <c r="Q177" s="214"/>
      <c r="R177" s="214"/>
      <c r="S177" s="214"/>
      <c r="T177" s="214"/>
      <c r="U177" s="214"/>
      <c r="V177" s="214"/>
      <c r="W177" s="214"/>
      <c r="X177" s="214"/>
      <c r="Y177" s="214"/>
      <c r="Z177" s="214"/>
      <c r="AA177" s="214"/>
      <c r="AB177" s="214"/>
      <c r="AC177" s="214"/>
      <c r="AD177" s="214"/>
      <c r="AE177" s="214"/>
      <c r="AF177" s="214"/>
      <c r="AG177" s="214"/>
      <c r="AH177" s="214"/>
      <c r="AI177" s="214"/>
      <c r="AJ177" s="214"/>
      <c r="AK177" s="214"/>
      <c r="AL177" s="214"/>
      <c r="AM177" s="214"/>
      <c r="AN177" s="214"/>
      <c r="AO177" s="214"/>
      <c r="AP177" s="214"/>
      <c r="AQ177" s="214"/>
      <c r="AR177" s="214"/>
      <c r="AS177" s="214"/>
      <c r="AT177" s="214"/>
      <c r="AU177" s="214"/>
      <c r="AV177" s="214"/>
      <c r="AW177" s="214"/>
      <c r="AX177" s="214"/>
      <c r="AY177" s="214"/>
      <c r="AZ177" s="214"/>
      <c r="BA177" s="214"/>
      <c r="BB177" s="214"/>
      <c r="BC177" s="214"/>
      <c r="BD177" s="214"/>
      <c r="BE177" s="214"/>
      <c r="BF177" s="214"/>
      <c r="BG177" s="214"/>
      <c r="BH177" s="214"/>
      <c r="BI177" s="214"/>
      <c r="BJ177" s="214"/>
      <c r="BK177" s="214"/>
      <c r="BL177" s="214"/>
      <c r="BM177" s="214"/>
      <c r="BN177" s="214"/>
      <c r="BO177" s="214"/>
    </row>
    <row r="178" spans="4:67" ht="5.25" customHeight="1" x14ac:dyDescent="0.3">
      <c r="D178" s="68"/>
      <c r="E178" s="68"/>
      <c r="F178" s="68"/>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c r="BI178" s="68"/>
      <c r="BJ178" s="68"/>
      <c r="BK178" s="68"/>
      <c r="BL178" s="68"/>
      <c r="BM178" s="68"/>
      <c r="BN178" s="68"/>
      <c r="BO178" s="68"/>
    </row>
    <row r="179" spans="4:67" x14ac:dyDescent="0.3">
      <c r="D179" s="49"/>
      <c r="E179" s="68" t="s">
        <v>98</v>
      </c>
      <c r="F179" s="68"/>
      <c r="G179" s="67"/>
      <c r="H179" s="68" t="s">
        <v>99</v>
      </c>
      <c r="I179" s="68"/>
      <c r="J179" s="68"/>
      <c r="K179" s="68"/>
      <c r="L179" s="68">
        <v>4</v>
      </c>
      <c r="M179" s="68"/>
      <c r="N179" s="212" t="s">
        <v>162</v>
      </c>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68"/>
      <c r="BK179" s="68"/>
      <c r="BL179" s="68"/>
      <c r="BM179" s="68"/>
      <c r="BN179" s="68"/>
      <c r="BO179" s="68"/>
    </row>
    <row r="180" spans="4:67" ht="5.25" customHeight="1" x14ac:dyDescent="0.3">
      <c r="D180" s="68"/>
      <c r="E180" s="68"/>
      <c r="F180" s="68"/>
      <c r="G180" s="68"/>
      <c r="H180" s="68"/>
      <c r="I180" s="68"/>
      <c r="J180" s="68"/>
      <c r="K180" s="68"/>
      <c r="L180" s="68"/>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8"/>
      <c r="AZ180" s="68"/>
      <c r="BA180" s="68"/>
      <c r="BB180" s="68"/>
      <c r="BC180" s="68"/>
      <c r="BD180" s="68"/>
      <c r="BE180" s="68"/>
      <c r="BF180" s="68"/>
      <c r="BG180" s="68"/>
      <c r="BH180" s="68"/>
      <c r="BI180" s="68"/>
      <c r="BJ180" s="68"/>
      <c r="BK180" s="68"/>
      <c r="BL180" s="68"/>
      <c r="BM180" s="68"/>
      <c r="BN180" s="68"/>
      <c r="BO180" s="68"/>
    </row>
    <row r="181" spans="4:67" x14ac:dyDescent="0.3">
      <c r="D181" s="49"/>
      <c r="E181" s="68" t="s">
        <v>98</v>
      </c>
      <c r="F181" s="68"/>
      <c r="G181" s="67"/>
      <c r="H181" s="68" t="s">
        <v>99</v>
      </c>
      <c r="I181" s="68"/>
      <c r="J181" s="68"/>
      <c r="K181" s="68"/>
      <c r="L181" s="68">
        <v>5</v>
      </c>
      <c r="M181" s="68"/>
      <c r="N181" s="211" t="s">
        <v>163</v>
      </c>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68"/>
      <c r="BK181" s="68"/>
      <c r="BL181" s="68"/>
      <c r="BM181" s="68"/>
      <c r="BN181" s="68"/>
      <c r="BO181" s="68"/>
    </row>
    <row r="182" spans="4:67" ht="5.25" customHeight="1" x14ac:dyDescent="0.3">
      <c r="D182" s="68"/>
      <c r="E182" s="68"/>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c r="BI182" s="68"/>
      <c r="BJ182" s="68"/>
      <c r="BK182" s="68"/>
      <c r="BL182" s="68"/>
      <c r="BM182" s="68"/>
      <c r="BN182" s="68"/>
      <c r="BO182" s="68"/>
    </row>
    <row r="183" spans="4:67" x14ac:dyDescent="0.3">
      <c r="D183" s="49"/>
      <c r="E183" s="68" t="s">
        <v>98</v>
      </c>
      <c r="F183" s="68"/>
      <c r="G183" s="67"/>
      <c r="H183" s="68" t="s">
        <v>99</v>
      </c>
      <c r="I183" s="68"/>
      <c r="J183" s="68"/>
      <c r="K183" s="68"/>
      <c r="L183" s="68">
        <v>6</v>
      </c>
      <c r="M183" s="68"/>
      <c r="N183" s="212" t="s">
        <v>164</v>
      </c>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68"/>
      <c r="BK183" s="68"/>
      <c r="BL183" s="68"/>
      <c r="BM183" s="68"/>
      <c r="BN183" s="68"/>
      <c r="BO183" s="68"/>
    </row>
    <row r="184" spans="4:67" ht="5.25" customHeight="1" x14ac:dyDescent="0.3">
      <c r="D184" s="68"/>
      <c r="E184" s="68"/>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c r="BI184" s="68"/>
      <c r="BJ184" s="68"/>
      <c r="BK184" s="68"/>
      <c r="BL184" s="68"/>
      <c r="BM184" s="68"/>
      <c r="BN184" s="68"/>
      <c r="BO184" s="68"/>
    </row>
    <row r="185" spans="4:67" x14ac:dyDescent="0.3">
      <c r="D185" s="67"/>
      <c r="E185" s="68" t="s">
        <v>98</v>
      </c>
      <c r="F185" s="68"/>
      <c r="G185" s="49"/>
      <c r="H185" s="68" t="s">
        <v>99</v>
      </c>
      <c r="I185" s="68"/>
      <c r="J185" s="68"/>
      <c r="K185" s="68"/>
      <c r="L185" s="68">
        <v>7</v>
      </c>
      <c r="M185" s="68"/>
      <c r="N185" s="211" t="s">
        <v>165</v>
      </c>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68"/>
      <c r="BK185" s="68"/>
      <c r="BL185" s="68"/>
      <c r="BM185" s="68"/>
      <c r="BN185" s="68"/>
      <c r="BO185" s="68"/>
    </row>
    <row r="188" spans="4:67" ht="15.6" x14ac:dyDescent="0.3">
      <c r="D188" s="213" t="s">
        <v>12</v>
      </c>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c r="BI188" s="68"/>
      <c r="BJ188" s="68"/>
      <c r="BK188" s="68"/>
      <c r="BL188" s="68"/>
      <c r="BM188" s="68"/>
      <c r="BN188" s="68"/>
      <c r="BO188" s="68"/>
    </row>
    <row r="190" spans="4:67" x14ac:dyDescent="0.3">
      <c r="D190" s="67"/>
      <c r="E190" s="68" t="s">
        <v>98</v>
      </c>
      <c r="F190" s="68"/>
      <c r="G190" s="49"/>
      <c r="H190" s="68" t="s">
        <v>99</v>
      </c>
      <c r="I190" s="68"/>
      <c r="J190" s="68"/>
      <c r="K190" s="68"/>
      <c r="L190" s="68">
        <v>1</v>
      </c>
      <c r="M190" s="68"/>
      <c r="N190" s="212" t="s">
        <v>166</v>
      </c>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68"/>
      <c r="BK190" s="68"/>
      <c r="BL190" s="68"/>
      <c r="BM190" s="68"/>
      <c r="BN190" s="68"/>
      <c r="BO190" s="68"/>
    </row>
    <row r="191" spans="4:67" ht="5.25" customHeight="1" x14ac:dyDescent="0.3">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c r="BI191" s="68"/>
      <c r="BJ191" s="68"/>
      <c r="BK191" s="68"/>
      <c r="BL191" s="68"/>
      <c r="BM191" s="68"/>
      <c r="BN191" s="68"/>
      <c r="BO191" s="68"/>
    </row>
    <row r="192" spans="4:67" x14ac:dyDescent="0.3">
      <c r="D192" s="67"/>
      <c r="E192" s="68" t="s">
        <v>98</v>
      </c>
      <c r="F192" s="68"/>
      <c r="G192" s="49"/>
      <c r="H192" s="68" t="s">
        <v>99</v>
      </c>
      <c r="I192" s="68"/>
      <c r="J192" s="68"/>
      <c r="K192" s="68"/>
      <c r="L192" s="68">
        <v>2</v>
      </c>
      <c r="M192" s="68"/>
      <c r="N192" s="214" t="s">
        <v>167</v>
      </c>
      <c r="O192" s="214"/>
      <c r="P192" s="214"/>
      <c r="Q192" s="214"/>
      <c r="R192" s="214"/>
      <c r="S192" s="214"/>
      <c r="T192" s="214"/>
      <c r="U192" s="214"/>
      <c r="V192" s="214"/>
      <c r="W192" s="214"/>
      <c r="X192" s="214"/>
      <c r="Y192" s="214"/>
      <c r="Z192" s="214"/>
      <c r="AA192" s="214"/>
      <c r="AB192" s="214"/>
      <c r="AC192" s="214"/>
      <c r="AD192" s="214"/>
      <c r="AE192" s="214"/>
      <c r="AF192" s="214"/>
      <c r="AG192" s="214"/>
      <c r="AH192" s="214"/>
      <c r="AI192" s="214"/>
      <c r="AJ192" s="214"/>
      <c r="AK192" s="214"/>
      <c r="AL192" s="214"/>
      <c r="AM192" s="214"/>
      <c r="AN192" s="214"/>
      <c r="AO192" s="214"/>
      <c r="AP192" s="214"/>
      <c r="AQ192" s="214"/>
      <c r="AR192" s="214"/>
      <c r="AS192" s="214"/>
      <c r="AT192" s="214"/>
      <c r="AU192" s="214"/>
      <c r="AV192" s="214"/>
      <c r="AW192" s="214"/>
      <c r="AX192" s="214"/>
      <c r="AY192" s="214"/>
      <c r="AZ192" s="214"/>
      <c r="BA192" s="214"/>
      <c r="BB192" s="214"/>
      <c r="BC192" s="214"/>
      <c r="BD192" s="214"/>
      <c r="BE192" s="214"/>
      <c r="BF192" s="214"/>
      <c r="BG192" s="214"/>
      <c r="BH192" s="214"/>
      <c r="BI192" s="214"/>
      <c r="BJ192" s="214"/>
      <c r="BK192" s="214"/>
      <c r="BL192" s="214"/>
      <c r="BM192" s="214"/>
      <c r="BN192" s="214"/>
      <c r="BO192" s="214"/>
    </row>
    <row r="193" spans="4:67" ht="5.25" customHeight="1" x14ac:dyDescent="0.3">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c r="BN193" s="68"/>
      <c r="BO193" s="68"/>
    </row>
    <row r="194" spans="4:67" x14ac:dyDescent="0.3">
      <c r="D194" s="67"/>
      <c r="E194" s="68" t="s">
        <v>98</v>
      </c>
      <c r="F194" s="68"/>
      <c r="G194" s="49"/>
      <c r="H194" s="68" t="s">
        <v>99</v>
      </c>
      <c r="I194" s="68"/>
      <c r="J194" s="68"/>
      <c r="K194" s="68"/>
      <c r="L194" s="68">
        <v>3</v>
      </c>
      <c r="M194" s="68"/>
      <c r="N194" s="212" t="s">
        <v>168</v>
      </c>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68"/>
      <c r="BK194" s="68"/>
      <c r="BL194" s="68"/>
      <c r="BM194" s="68"/>
      <c r="BN194" s="68"/>
      <c r="BO194" s="68"/>
    </row>
    <row r="195" spans="4:67" ht="5.25" customHeight="1" x14ac:dyDescent="0.3">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c r="BI195" s="68"/>
      <c r="BJ195" s="68"/>
      <c r="BK195" s="68"/>
      <c r="BL195" s="68"/>
      <c r="BM195" s="68"/>
      <c r="BN195" s="68"/>
      <c r="BO195" s="68"/>
    </row>
    <row r="196" spans="4:67" x14ac:dyDescent="0.3">
      <c r="D196" s="67"/>
      <c r="E196" s="68" t="s">
        <v>98</v>
      </c>
      <c r="F196" s="68"/>
      <c r="G196" s="49"/>
      <c r="H196" s="68" t="s">
        <v>99</v>
      </c>
      <c r="I196" s="68"/>
      <c r="J196" s="68"/>
      <c r="K196" s="68"/>
      <c r="L196" s="68">
        <v>4</v>
      </c>
      <c r="M196" s="68"/>
      <c r="N196" s="211" t="s">
        <v>169</v>
      </c>
      <c r="O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68"/>
      <c r="BK196" s="68"/>
      <c r="BL196" s="68"/>
      <c r="BM196" s="68"/>
      <c r="BN196" s="68"/>
      <c r="BO196" s="68"/>
    </row>
    <row r="197" spans="4:67" ht="5.25" customHeight="1" x14ac:dyDescent="0.3">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68"/>
      <c r="BN197" s="68"/>
      <c r="BO197" s="68"/>
    </row>
    <row r="198" spans="4:67" x14ac:dyDescent="0.3">
      <c r="D198" s="49"/>
      <c r="E198" s="68" t="s">
        <v>98</v>
      </c>
      <c r="F198" s="68"/>
      <c r="G198" s="67"/>
      <c r="H198" s="68" t="s">
        <v>99</v>
      </c>
      <c r="I198" s="68"/>
      <c r="J198" s="68"/>
      <c r="K198" s="68"/>
      <c r="L198" s="68">
        <v>5</v>
      </c>
      <c r="M198" s="68"/>
      <c r="N198" s="212" t="s">
        <v>170</v>
      </c>
      <c r="O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68"/>
      <c r="BK198" s="68"/>
      <c r="BL198" s="68"/>
      <c r="BM198" s="68"/>
      <c r="BN198" s="68"/>
      <c r="BO198" s="68"/>
    </row>
    <row r="201" spans="4:67" ht="15.6" x14ac:dyDescent="0.3">
      <c r="D201" s="213" t="s">
        <v>13</v>
      </c>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c r="BI201" s="68"/>
      <c r="BJ201" s="68"/>
      <c r="BK201" s="68"/>
      <c r="BL201" s="68"/>
      <c r="BM201" s="68"/>
      <c r="BN201" s="68"/>
      <c r="BO201" s="68"/>
    </row>
    <row r="203" spans="4:67" x14ac:dyDescent="0.3">
      <c r="D203" s="49"/>
      <c r="E203" s="68" t="s">
        <v>98</v>
      </c>
      <c r="F203" s="68"/>
      <c r="G203" s="67"/>
      <c r="H203" s="68" t="s">
        <v>99</v>
      </c>
      <c r="I203" s="68"/>
      <c r="J203" s="68"/>
      <c r="K203" s="68"/>
      <c r="L203" s="68">
        <v>1</v>
      </c>
      <c r="M203" s="68"/>
      <c r="N203" s="212" t="s">
        <v>171</v>
      </c>
      <c r="O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68"/>
      <c r="BK203" s="68"/>
      <c r="BL203" s="68"/>
      <c r="BM203" s="68"/>
      <c r="BN203" s="68"/>
      <c r="BO203" s="68"/>
    </row>
    <row r="204" spans="4:67" ht="5.25" customHeight="1" x14ac:dyDescent="0.3">
      <c r="D204" s="68"/>
      <c r="E204" s="68"/>
      <c r="F204" s="68"/>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c r="BI204" s="68"/>
      <c r="BJ204" s="68"/>
      <c r="BK204" s="68"/>
      <c r="BL204" s="68"/>
      <c r="BM204" s="68"/>
      <c r="BN204" s="68"/>
      <c r="BO204" s="68"/>
    </row>
    <row r="205" spans="4:67" x14ac:dyDescent="0.3">
      <c r="D205" s="49"/>
      <c r="E205" s="68" t="s">
        <v>98</v>
      </c>
      <c r="F205" s="68"/>
      <c r="G205" s="67"/>
      <c r="H205" s="68" t="s">
        <v>99</v>
      </c>
      <c r="I205" s="68"/>
      <c r="J205" s="68"/>
      <c r="K205" s="68"/>
      <c r="L205" s="68">
        <v>2</v>
      </c>
      <c r="M205" s="68"/>
      <c r="N205" s="211" t="s">
        <v>172</v>
      </c>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68"/>
      <c r="BK205" s="68"/>
      <c r="BL205" s="68"/>
      <c r="BM205" s="68"/>
      <c r="BN205" s="68"/>
      <c r="BO205" s="68"/>
    </row>
    <row r="206" spans="4:67" ht="5.25" customHeight="1" x14ac:dyDescent="0.3">
      <c r="D206" s="68"/>
      <c r="E206" s="68"/>
      <c r="F206" s="68"/>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c r="BI206" s="68"/>
      <c r="BJ206" s="68"/>
      <c r="BK206" s="68"/>
      <c r="BL206" s="68"/>
      <c r="BM206" s="68"/>
      <c r="BN206" s="68"/>
      <c r="BO206" s="68"/>
    </row>
    <row r="207" spans="4:67" x14ac:dyDescent="0.3">
      <c r="D207" s="49"/>
      <c r="E207" s="68" t="s">
        <v>98</v>
      </c>
      <c r="F207" s="68"/>
      <c r="G207" s="49"/>
      <c r="H207" s="68" t="s">
        <v>99</v>
      </c>
      <c r="I207" s="68"/>
      <c r="J207" s="68"/>
      <c r="K207" s="68"/>
      <c r="L207" s="68">
        <v>3</v>
      </c>
      <c r="M207" s="68"/>
      <c r="N207" s="214" t="s">
        <v>173</v>
      </c>
      <c r="O207" s="214"/>
      <c r="P207" s="214"/>
      <c r="Q207" s="214"/>
      <c r="R207" s="214"/>
      <c r="S207" s="214"/>
      <c r="T207" s="214"/>
      <c r="U207" s="214"/>
      <c r="V207" s="214"/>
      <c r="W207" s="214"/>
      <c r="X207" s="214"/>
      <c r="Y207" s="214"/>
      <c r="Z207" s="214"/>
      <c r="AA207" s="214"/>
      <c r="AB207" s="214"/>
      <c r="AC207" s="214"/>
      <c r="AD207" s="214"/>
      <c r="AE207" s="214"/>
      <c r="AF207" s="214"/>
      <c r="AG207" s="214"/>
      <c r="AH207" s="214"/>
      <c r="AI207" s="214"/>
      <c r="AJ207" s="214"/>
      <c r="AK207" s="214"/>
      <c r="AL207" s="214"/>
      <c r="AM207" s="214"/>
      <c r="AN207" s="214"/>
      <c r="AO207" s="214"/>
      <c r="AP207" s="214"/>
      <c r="AQ207" s="214"/>
      <c r="AR207" s="214"/>
      <c r="AS207" s="214"/>
      <c r="AT207" s="214"/>
      <c r="AU207" s="214"/>
      <c r="AV207" s="214"/>
      <c r="AW207" s="214"/>
      <c r="AX207" s="214"/>
      <c r="AY207" s="214"/>
      <c r="AZ207" s="214"/>
      <c r="BA207" s="214"/>
      <c r="BB207" s="214"/>
      <c r="BC207" s="214"/>
      <c r="BD207" s="214"/>
      <c r="BE207" s="214"/>
      <c r="BF207" s="214"/>
      <c r="BG207" s="214"/>
      <c r="BH207" s="214"/>
      <c r="BI207" s="214"/>
      <c r="BJ207" s="214"/>
      <c r="BK207" s="214"/>
      <c r="BL207" s="214"/>
      <c r="BM207" s="214"/>
      <c r="BN207" s="214"/>
      <c r="BO207" s="214"/>
    </row>
    <row r="208" spans="4:67" ht="5.25" customHeight="1" x14ac:dyDescent="0.3">
      <c r="D208" s="68"/>
      <c r="E208" s="68"/>
      <c r="F208" s="68"/>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c r="BI208" s="68"/>
      <c r="BJ208" s="68"/>
      <c r="BK208" s="68"/>
      <c r="BL208" s="68"/>
      <c r="BM208" s="68"/>
      <c r="BN208" s="68"/>
      <c r="BO208" s="68"/>
    </row>
    <row r="209" spans="4:67" x14ac:dyDescent="0.3">
      <c r="D209" s="49"/>
      <c r="E209" s="68" t="s">
        <v>98</v>
      </c>
      <c r="F209" s="68"/>
      <c r="G209" s="49"/>
      <c r="H209" s="68" t="s">
        <v>99</v>
      </c>
      <c r="I209" s="68"/>
      <c r="J209" s="68"/>
      <c r="K209" s="68"/>
      <c r="L209" s="68">
        <v>4</v>
      </c>
      <c r="M209" s="68"/>
      <c r="N209" s="212" t="s">
        <v>174</v>
      </c>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68"/>
      <c r="BK209" s="68"/>
      <c r="BL209" s="68"/>
      <c r="BM209" s="68"/>
      <c r="BN209" s="68"/>
      <c r="BO209" s="68"/>
    </row>
    <row r="210" spans="4:67" ht="5.25" customHeight="1" x14ac:dyDescent="0.3">
      <c r="D210" s="68"/>
      <c r="E210" s="68"/>
      <c r="F210" s="68"/>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8"/>
      <c r="BG210" s="68"/>
      <c r="BH210" s="68"/>
      <c r="BI210" s="68"/>
      <c r="BJ210" s="68"/>
      <c r="BK210" s="68"/>
      <c r="BL210" s="68"/>
      <c r="BM210" s="68"/>
      <c r="BN210" s="68"/>
      <c r="BO210" s="68"/>
    </row>
    <row r="211" spans="4:67" x14ac:dyDescent="0.3">
      <c r="D211" s="49"/>
      <c r="E211" s="68" t="s">
        <v>98</v>
      </c>
      <c r="F211" s="68"/>
      <c r="G211" s="49"/>
      <c r="H211" s="68" t="s">
        <v>99</v>
      </c>
      <c r="I211" s="68"/>
      <c r="J211" s="68"/>
      <c r="K211" s="68"/>
      <c r="L211" s="68">
        <v>5</v>
      </c>
      <c r="M211" s="68"/>
      <c r="N211" s="211" t="s">
        <v>175</v>
      </c>
      <c r="O211" s="212"/>
      <c r="P211" s="212"/>
      <c r="Q211" s="212"/>
      <c r="R211" s="212"/>
      <c r="S211" s="212"/>
      <c r="T211" s="212"/>
      <c r="U211" s="212"/>
      <c r="V211" s="212"/>
      <c r="W211" s="212"/>
      <c r="X211" s="212"/>
      <c r="Y211" s="212"/>
      <c r="Z211" s="212"/>
      <c r="AA211" s="212"/>
      <c r="AB211" s="212"/>
      <c r="AC211" s="212"/>
      <c r="AD211" s="212"/>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68"/>
      <c r="BK211" s="68"/>
      <c r="BL211" s="68"/>
      <c r="BM211" s="68"/>
      <c r="BN211" s="68"/>
      <c r="BO211" s="68"/>
    </row>
    <row r="212" spans="4:67" ht="5.25" customHeight="1" x14ac:dyDescent="0.3">
      <c r="D212" s="68"/>
      <c r="E212" s="68"/>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8"/>
      <c r="BG212" s="68"/>
      <c r="BH212" s="68"/>
      <c r="BI212" s="68"/>
      <c r="BJ212" s="68"/>
      <c r="BK212" s="68"/>
      <c r="BL212" s="68"/>
      <c r="BM212" s="68"/>
      <c r="BN212" s="68"/>
      <c r="BO212" s="68"/>
    </row>
    <row r="213" spans="4:67" x14ac:dyDescent="0.3">
      <c r="D213" s="49"/>
      <c r="E213" s="68" t="s">
        <v>98</v>
      </c>
      <c r="F213" s="68"/>
      <c r="G213" s="49"/>
      <c r="H213" s="68" t="s">
        <v>99</v>
      </c>
      <c r="I213" s="68"/>
      <c r="J213" s="68"/>
      <c r="K213" s="68"/>
      <c r="L213" s="68">
        <v>6</v>
      </c>
      <c r="M213" s="68"/>
      <c r="N213" s="212" t="s">
        <v>176</v>
      </c>
      <c r="O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68"/>
      <c r="BK213" s="68"/>
      <c r="BL213" s="68"/>
      <c r="BM213" s="68"/>
      <c r="BN213" s="68"/>
      <c r="BO213" s="68"/>
    </row>
    <row r="214" spans="4:67" ht="5.25" customHeight="1" x14ac:dyDescent="0.3">
      <c r="D214" s="68"/>
      <c r="E214" s="68"/>
      <c r="F214" s="68"/>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c r="BI214" s="68"/>
      <c r="BJ214" s="68"/>
      <c r="BK214" s="68"/>
      <c r="BL214" s="68"/>
      <c r="BM214" s="68"/>
      <c r="BN214" s="68"/>
      <c r="BO214" s="68"/>
    </row>
    <row r="215" spans="4:67" x14ac:dyDescent="0.3">
      <c r="D215" s="49"/>
      <c r="E215" s="68" t="s">
        <v>177</v>
      </c>
      <c r="F215" s="68"/>
      <c r="G215" s="67"/>
      <c r="H215" s="68" t="s">
        <v>99</v>
      </c>
      <c r="I215" s="68"/>
      <c r="J215" s="68"/>
      <c r="K215" s="68"/>
      <c r="L215" s="68">
        <v>7</v>
      </c>
      <c r="M215" s="68"/>
      <c r="N215" s="212" t="s">
        <v>178</v>
      </c>
      <c r="O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68"/>
      <c r="BK215" s="68"/>
      <c r="BL215" s="68"/>
      <c r="BM215" s="68"/>
      <c r="BN215" s="68"/>
      <c r="BO215" s="68"/>
    </row>
    <row r="218" spans="4:67" ht="15.6" x14ac:dyDescent="0.3">
      <c r="D218" s="213" t="s">
        <v>14</v>
      </c>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c r="BE218" s="68"/>
      <c r="BF218" s="68"/>
      <c r="BG218" s="68"/>
      <c r="BH218" s="68"/>
      <c r="BI218" s="68"/>
      <c r="BJ218" s="68"/>
      <c r="BK218" s="68"/>
      <c r="BL218" s="68"/>
      <c r="BM218" s="68"/>
      <c r="BN218" s="68"/>
      <c r="BO218" s="68"/>
    </row>
    <row r="220" spans="4:67" x14ac:dyDescent="0.3">
      <c r="D220" s="67"/>
      <c r="E220" s="68" t="s">
        <v>98</v>
      </c>
      <c r="F220" s="68"/>
      <c r="G220" s="49"/>
      <c r="H220" s="68" t="s">
        <v>99</v>
      </c>
      <c r="I220" s="68"/>
      <c r="J220" s="68"/>
      <c r="K220" s="68"/>
      <c r="L220" s="68">
        <v>1</v>
      </c>
      <c r="M220" s="68"/>
      <c r="N220" s="217" t="s">
        <v>179</v>
      </c>
      <c r="O220" s="212"/>
      <c r="P220" s="212"/>
      <c r="Q220" s="212"/>
      <c r="R220" s="212"/>
      <c r="S220" s="212"/>
      <c r="T220" s="212"/>
      <c r="U220" s="212"/>
      <c r="V220" s="212"/>
      <c r="W220" s="212"/>
      <c r="X220" s="212"/>
      <c r="Y220" s="212"/>
      <c r="Z220" s="212"/>
      <c r="AA220" s="212"/>
      <c r="AB220" s="212"/>
      <c r="AC220" s="212"/>
      <c r="AD220" s="212"/>
      <c r="AE220" s="212"/>
      <c r="AF220" s="212"/>
      <c r="AG220" s="212"/>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c r="BI220" s="212"/>
      <c r="BJ220" s="68"/>
      <c r="BK220" s="68"/>
      <c r="BL220" s="68"/>
      <c r="BM220" s="68"/>
      <c r="BN220" s="68"/>
      <c r="BO220" s="68"/>
    </row>
    <row r="221" spans="4:67" ht="5.25" customHeight="1" x14ac:dyDescent="0.3">
      <c r="D221" s="68"/>
      <c r="E221" s="68"/>
      <c r="F221" s="68"/>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c r="BI221" s="68"/>
      <c r="BJ221" s="68"/>
      <c r="BK221" s="68"/>
      <c r="BL221" s="68"/>
      <c r="BM221" s="68"/>
      <c r="BN221" s="68"/>
      <c r="BO221" s="68"/>
    </row>
    <row r="222" spans="4:67" x14ac:dyDescent="0.3">
      <c r="D222" s="67"/>
      <c r="E222" s="68" t="s">
        <v>98</v>
      </c>
      <c r="F222" s="68"/>
      <c r="G222" s="49"/>
      <c r="H222" s="68" t="s">
        <v>99</v>
      </c>
      <c r="I222" s="68"/>
      <c r="J222" s="68"/>
      <c r="K222" s="68"/>
      <c r="L222" s="68">
        <v>2</v>
      </c>
      <c r="M222" s="68"/>
      <c r="N222" s="211" t="s">
        <v>180</v>
      </c>
      <c r="O222" s="212"/>
      <c r="P222" s="212"/>
      <c r="Q222" s="212"/>
      <c r="R222" s="212"/>
      <c r="S222" s="212"/>
      <c r="T222" s="212"/>
      <c r="U222" s="212"/>
      <c r="V222" s="212"/>
      <c r="W222" s="212"/>
      <c r="X222" s="212"/>
      <c r="Y222" s="212"/>
      <c r="Z222" s="212"/>
      <c r="AA222" s="212"/>
      <c r="AB222" s="212"/>
      <c r="AC222" s="212"/>
      <c r="AD222" s="212"/>
      <c r="AE222" s="212"/>
      <c r="AF222" s="212"/>
      <c r="AG222" s="212"/>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c r="BI222" s="212"/>
      <c r="BJ222" s="68"/>
      <c r="BK222" s="68"/>
      <c r="BL222" s="68"/>
      <c r="BM222" s="68"/>
      <c r="BN222" s="68"/>
      <c r="BO222" s="68"/>
    </row>
    <row r="223" spans="4:67" ht="5.25" customHeight="1" x14ac:dyDescent="0.3">
      <c r="D223" s="68"/>
      <c r="E223" s="68"/>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c r="BA223" s="68"/>
      <c r="BB223" s="68"/>
      <c r="BC223" s="68"/>
      <c r="BD223" s="68"/>
      <c r="BE223" s="68"/>
      <c r="BF223" s="68"/>
      <c r="BG223" s="68"/>
      <c r="BH223" s="68"/>
      <c r="BI223" s="68"/>
      <c r="BJ223" s="68"/>
      <c r="BK223" s="68"/>
      <c r="BL223" s="68"/>
      <c r="BM223" s="68"/>
      <c r="BN223" s="68"/>
      <c r="BO223" s="68"/>
    </row>
    <row r="224" spans="4:67" x14ac:dyDescent="0.3">
      <c r="D224" s="67"/>
      <c r="E224" s="68" t="s">
        <v>98</v>
      </c>
      <c r="F224" s="68"/>
      <c r="G224" s="49"/>
      <c r="H224" s="68" t="s">
        <v>99</v>
      </c>
      <c r="I224" s="68"/>
      <c r="J224" s="68"/>
      <c r="K224" s="68"/>
      <c r="L224" s="68">
        <v>3</v>
      </c>
      <c r="M224" s="68"/>
      <c r="N224" s="214" t="s">
        <v>181</v>
      </c>
      <c r="O224" s="214"/>
      <c r="P224" s="214"/>
      <c r="Q224" s="214"/>
      <c r="R224" s="214"/>
      <c r="S224" s="214"/>
      <c r="T224" s="214"/>
      <c r="U224" s="214"/>
      <c r="V224" s="214"/>
      <c r="W224" s="214"/>
      <c r="X224" s="214"/>
      <c r="Y224" s="214"/>
      <c r="Z224" s="214"/>
      <c r="AA224" s="214"/>
      <c r="AB224" s="214"/>
      <c r="AC224" s="214"/>
      <c r="AD224" s="214"/>
      <c r="AE224" s="214"/>
      <c r="AF224" s="214"/>
      <c r="AG224" s="214"/>
      <c r="AH224" s="214"/>
      <c r="AI224" s="214"/>
      <c r="AJ224" s="214"/>
      <c r="AK224" s="214"/>
      <c r="AL224" s="214"/>
      <c r="AM224" s="214"/>
      <c r="AN224" s="214"/>
      <c r="AO224" s="214"/>
      <c r="AP224" s="214"/>
      <c r="AQ224" s="214"/>
      <c r="AR224" s="214"/>
      <c r="AS224" s="214"/>
      <c r="AT224" s="214"/>
      <c r="AU224" s="214"/>
      <c r="AV224" s="214"/>
      <c r="AW224" s="214"/>
      <c r="AX224" s="214"/>
      <c r="AY224" s="214"/>
      <c r="AZ224" s="214"/>
      <c r="BA224" s="214"/>
      <c r="BB224" s="214"/>
      <c r="BC224" s="214"/>
      <c r="BD224" s="214"/>
      <c r="BE224" s="214"/>
      <c r="BF224" s="214"/>
      <c r="BG224" s="214"/>
      <c r="BH224" s="214"/>
      <c r="BI224" s="214"/>
      <c r="BJ224" s="214"/>
      <c r="BK224" s="214"/>
      <c r="BL224" s="214"/>
      <c r="BM224" s="214"/>
      <c r="BN224" s="214"/>
      <c r="BO224" s="214"/>
    </row>
    <row r="225" spans="3:68" ht="5.25" customHeight="1" x14ac:dyDescent="0.3">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c r="BL225" s="68"/>
      <c r="BM225" s="68"/>
      <c r="BN225" s="68"/>
      <c r="BO225" s="68"/>
      <c r="BP225" s="68"/>
    </row>
    <row r="226" spans="3:68" x14ac:dyDescent="0.3">
      <c r="C226" s="68"/>
      <c r="D226" s="67"/>
      <c r="E226" s="68" t="s">
        <v>98</v>
      </c>
      <c r="F226" s="68"/>
      <c r="G226" s="49"/>
      <c r="H226" s="68" t="s">
        <v>99</v>
      </c>
      <c r="I226" s="68"/>
      <c r="J226" s="68"/>
      <c r="K226" s="68"/>
      <c r="L226" s="68">
        <v>4</v>
      </c>
      <c r="M226" s="68"/>
      <c r="N226" s="212" t="s">
        <v>182</v>
      </c>
      <c r="O226" s="212"/>
      <c r="P226" s="212"/>
      <c r="Q226" s="212"/>
      <c r="R226" s="212"/>
      <c r="S226" s="212"/>
      <c r="T226" s="212"/>
      <c r="U226" s="212"/>
      <c r="V226" s="212"/>
      <c r="W226" s="212"/>
      <c r="X226" s="212"/>
      <c r="Y226" s="212"/>
      <c r="Z226" s="212"/>
      <c r="AA226" s="212"/>
      <c r="AB226" s="212"/>
      <c r="AC226" s="212"/>
      <c r="AD226" s="212"/>
      <c r="AE226" s="212"/>
      <c r="AF226" s="212"/>
      <c r="AG226" s="212"/>
      <c r="AH226" s="212"/>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c r="BI226" s="212"/>
      <c r="BJ226" s="68"/>
      <c r="BK226" s="68"/>
      <c r="BL226" s="68"/>
      <c r="BM226" s="68"/>
      <c r="BN226" s="68"/>
      <c r="BO226" s="68"/>
      <c r="BP226" s="68"/>
    </row>
    <row r="227" spans="3:68" ht="5.25" customHeight="1" x14ac:dyDescent="0.3">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c r="BI227" s="68"/>
      <c r="BJ227" s="68"/>
      <c r="BK227" s="68"/>
      <c r="BL227" s="68"/>
      <c r="BM227" s="68"/>
      <c r="BN227" s="68"/>
      <c r="BO227" s="68"/>
      <c r="BP227" s="68"/>
    </row>
    <row r="228" spans="3:68" x14ac:dyDescent="0.3">
      <c r="C228" s="68"/>
      <c r="D228" s="67"/>
      <c r="E228" s="68" t="s">
        <v>98</v>
      </c>
      <c r="F228" s="68"/>
      <c r="G228" s="49"/>
      <c r="H228" s="68" t="s">
        <v>99</v>
      </c>
      <c r="I228" s="68"/>
      <c r="J228" s="68"/>
      <c r="K228" s="68"/>
      <c r="L228" s="68">
        <v>5</v>
      </c>
      <c r="M228" s="68"/>
      <c r="N228" s="212" t="s">
        <v>183</v>
      </c>
      <c r="O228" s="212"/>
      <c r="P228" s="212"/>
      <c r="Q228" s="212"/>
      <c r="R228" s="212"/>
      <c r="S228" s="212"/>
      <c r="T228" s="212"/>
      <c r="U228" s="212"/>
      <c r="V228" s="212"/>
      <c r="W228" s="212"/>
      <c r="X228" s="212"/>
      <c r="Y228" s="212"/>
      <c r="Z228" s="212"/>
      <c r="AA228" s="212"/>
      <c r="AB228" s="212"/>
      <c r="AC228" s="212"/>
      <c r="AD228" s="212"/>
      <c r="AE228" s="212"/>
      <c r="AF228" s="212"/>
      <c r="AG228" s="212"/>
      <c r="AH228" s="212"/>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c r="BI228" s="212"/>
      <c r="BJ228" s="68"/>
      <c r="BK228" s="68"/>
      <c r="BL228" s="68"/>
      <c r="BM228" s="68"/>
      <c r="BN228" s="68"/>
      <c r="BO228" s="68"/>
      <c r="BP228" s="68"/>
    </row>
    <row r="229" spans="3:68" ht="5.25" customHeight="1" x14ac:dyDescent="0.3">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c r="BI229" s="68"/>
      <c r="BJ229" s="68"/>
      <c r="BK229" s="68"/>
      <c r="BL229" s="68"/>
      <c r="BM229" s="68"/>
      <c r="BN229" s="68"/>
      <c r="BO229" s="68"/>
      <c r="BP229" s="68"/>
    </row>
    <row r="230" spans="3:68" x14ac:dyDescent="0.3">
      <c r="C230" s="68"/>
      <c r="D230" s="67"/>
      <c r="E230" s="68" t="s">
        <v>98</v>
      </c>
      <c r="F230" s="68"/>
      <c r="G230" s="49"/>
      <c r="H230" s="68" t="s">
        <v>99</v>
      </c>
      <c r="I230" s="68"/>
      <c r="J230" s="68"/>
      <c r="K230" s="68"/>
      <c r="L230" s="68">
        <v>6</v>
      </c>
      <c r="M230" s="68"/>
      <c r="N230" s="212" t="s">
        <v>184</v>
      </c>
      <c r="O230" s="212"/>
      <c r="P230" s="212"/>
      <c r="Q230" s="212"/>
      <c r="R230" s="212"/>
      <c r="S230" s="212"/>
      <c r="T230" s="212"/>
      <c r="U230" s="212"/>
      <c r="V230" s="212"/>
      <c r="W230" s="212"/>
      <c r="X230" s="212"/>
      <c r="Y230" s="212"/>
      <c r="Z230" s="212"/>
      <c r="AA230" s="212"/>
      <c r="AB230" s="212"/>
      <c r="AC230" s="212"/>
      <c r="AD230" s="212"/>
      <c r="AE230" s="212"/>
      <c r="AF230" s="212"/>
      <c r="AG230" s="212"/>
      <c r="AH230" s="212"/>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c r="BI230" s="212"/>
      <c r="BJ230" s="68"/>
      <c r="BK230" s="68"/>
      <c r="BL230" s="68"/>
      <c r="BM230" s="68"/>
      <c r="BN230" s="68"/>
      <c r="BO230" s="68"/>
      <c r="BP230" s="68"/>
    </row>
    <row r="231" spans="3:68" ht="5.25" customHeight="1" x14ac:dyDescent="0.3">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c r="BI231" s="68"/>
      <c r="BJ231" s="68"/>
      <c r="BK231" s="68"/>
      <c r="BL231" s="68"/>
      <c r="BM231" s="68"/>
      <c r="BN231" s="68"/>
      <c r="BO231" s="68"/>
      <c r="BP231" s="68"/>
    </row>
    <row r="232" spans="3:68" x14ac:dyDescent="0.3">
      <c r="C232" s="68"/>
      <c r="D232" s="67"/>
      <c r="E232" s="68" t="s">
        <v>98</v>
      </c>
      <c r="F232" s="68"/>
      <c r="G232" s="49"/>
      <c r="H232" s="68" t="s">
        <v>99</v>
      </c>
      <c r="I232" s="68"/>
      <c r="J232" s="68"/>
      <c r="K232" s="68"/>
      <c r="L232" s="68">
        <v>7</v>
      </c>
      <c r="M232" s="68"/>
      <c r="N232" s="211" t="s">
        <v>185</v>
      </c>
      <c r="O232" s="212"/>
      <c r="P232" s="212"/>
      <c r="Q232" s="212"/>
      <c r="R232" s="212"/>
      <c r="S232" s="212"/>
      <c r="T232" s="212"/>
      <c r="U232" s="212"/>
      <c r="V232" s="212"/>
      <c r="W232" s="212"/>
      <c r="X232" s="212"/>
      <c r="Y232" s="212"/>
      <c r="Z232" s="212"/>
      <c r="AA232" s="212"/>
      <c r="AB232" s="212"/>
      <c r="AC232" s="212"/>
      <c r="AD232" s="212"/>
      <c r="AE232" s="212"/>
      <c r="AF232" s="212"/>
      <c r="AG232" s="212"/>
      <c r="AH232" s="212"/>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c r="BI232" s="212"/>
      <c r="BJ232" s="68"/>
      <c r="BK232" s="68"/>
      <c r="BL232" s="68"/>
      <c r="BM232" s="68"/>
      <c r="BN232" s="68"/>
      <c r="BO232" s="68"/>
      <c r="BP232" s="68"/>
    </row>
    <row r="233" spans="3:68" ht="5.25" customHeight="1" x14ac:dyDescent="0.3">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c r="BI233" s="68"/>
      <c r="BJ233" s="68"/>
      <c r="BK233" s="68"/>
      <c r="BL233" s="68"/>
      <c r="BM233" s="68"/>
      <c r="BN233" s="68"/>
      <c r="BO233" s="68"/>
      <c r="BP233" s="68"/>
    </row>
    <row r="234" spans="3:68" x14ac:dyDescent="0.3">
      <c r="C234" s="68"/>
      <c r="D234" s="67"/>
      <c r="E234" s="68" t="s">
        <v>98</v>
      </c>
      <c r="F234" s="68"/>
      <c r="G234" s="49"/>
      <c r="H234" s="68" t="s">
        <v>99</v>
      </c>
      <c r="I234" s="68"/>
      <c r="J234" s="68"/>
      <c r="K234" s="68"/>
      <c r="L234" s="68">
        <v>8</v>
      </c>
      <c r="M234" s="68"/>
      <c r="N234" s="212" t="s">
        <v>186</v>
      </c>
      <c r="O234" s="212"/>
      <c r="P234" s="212"/>
      <c r="Q234" s="212"/>
      <c r="R234" s="212"/>
      <c r="S234" s="212"/>
      <c r="T234" s="212"/>
      <c r="U234" s="212"/>
      <c r="V234" s="212"/>
      <c r="W234" s="212"/>
      <c r="X234" s="212"/>
      <c r="Y234" s="212"/>
      <c r="Z234" s="212"/>
      <c r="AA234" s="212"/>
      <c r="AB234" s="212"/>
      <c r="AC234" s="212"/>
      <c r="AD234" s="212"/>
      <c r="AE234" s="212"/>
      <c r="AF234" s="212"/>
      <c r="AG234" s="212"/>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c r="BI234" s="212"/>
      <c r="BJ234" s="68"/>
      <c r="BK234" s="68"/>
      <c r="BL234" s="68"/>
      <c r="BM234" s="68"/>
      <c r="BN234" s="68"/>
      <c r="BO234" s="68"/>
      <c r="BP234" s="68"/>
    </row>
    <row r="238" spans="3:68" ht="23.4" x14ac:dyDescent="0.45">
      <c r="C238" s="68"/>
      <c r="D238" s="69" t="s">
        <v>187</v>
      </c>
      <c r="E238" s="68"/>
      <c r="F238" s="68"/>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8"/>
      <c r="BG238" s="68"/>
      <c r="BH238" s="68"/>
      <c r="BI238" s="68"/>
      <c r="BJ238" s="68"/>
      <c r="BK238" s="68"/>
      <c r="BL238" s="68"/>
      <c r="BM238" s="68"/>
      <c r="BN238" s="68"/>
      <c r="BO238" s="68"/>
      <c r="BP238" s="68"/>
    </row>
    <row r="240" spans="3:68" x14ac:dyDescent="0.3">
      <c r="C240" s="68"/>
      <c r="D240" s="68" t="s">
        <v>188</v>
      </c>
      <c r="E240" s="68"/>
      <c r="F240" s="68"/>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c r="BA240" s="68"/>
      <c r="BB240" s="68"/>
      <c r="BC240" s="68"/>
      <c r="BD240" s="68"/>
      <c r="BE240" s="68"/>
      <c r="BF240" s="68"/>
      <c r="BG240" s="68"/>
      <c r="BH240" s="68"/>
      <c r="BI240" s="68"/>
      <c r="BJ240" s="68"/>
      <c r="BK240" s="68"/>
      <c r="BL240" s="68"/>
      <c r="BM240" s="68"/>
      <c r="BN240" s="68"/>
      <c r="BO240" s="68"/>
      <c r="BP240" s="68"/>
    </row>
    <row r="241" spans="3:68" ht="15" customHeight="1" x14ac:dyDescent="0.3">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c r="BI241" s="68"/>
      <c r="BJ241" s="68"/>
      <c r="BK241" s="68"/>
      <c r="BL241" s="68"/>
      <c r="BM241" s="68"/>
      <c r="BN241" s="68"/>
      <c r="BO241" s="68"/>
      <c r="BP241" s="68"/>
    </row>
    <row r="242" spans="3:68" x14ac:dyDescent="0.3">
      <c r="C242" s="68"/>
      <c r="D242" s="218" t="s">
        <v>189</v>
      </c>
      <c r="E242" s="219"/>
      <c r="F242" s="219"/>
      <c r="G242" s="219"/>
      <c r="H242" s="71"/>
      <c r="I242" s="220" t="str">
        <f>IF(SUM('Hidden Sheet 1 - calculations'!G4:G13)=0,"",'Hidden Sheet 1 - calculations'!N4)</f>
        <v/>
      </c>
      <c r="J242" s="220"/>
      <c r="K242" s="220"/>
      <c r="L242" s="220"/>
      <c r="M242" s="220"/>
      <c r="N242" s="220"/>
      <c r="O242" s="220"/>
      <c r="P242" s="220"/>
      <c r="Q242" s="220"/>
      <c r="R242" s="220"/>
      <c r="S242" s="220"/>
      <c r="T242" s="220"/>
      <c r="U242" s="220"/>
      <c r="V242" s="220"/>
      <c r="W242" s="220"/>
      <c r="X242" s="220"/>
      <c r="Y242" s="220"/>
      <c r="Z242" s="220"/>
      <c r="AA242" s="220"/>
      <c r="AB242" s="220"/>
      <c r="AC242" s="220"/>
      <c r="AD242" s="220"/>
      <c r="AE242" s="220"/>
      <c r="AF242" s="220"/>
      <c r="AG242" s="220"/>
      <c r="AH242" s="220"/>
      <c r="AI242" s="220"/>
      <c r="AJ242" s="220"/>
      <c r="AK242" s="220"/>
      <c r="AL242" s="220"/>
      <c r="AM242" s="220"/>
      <c r="AN242" s="220"/>
      <c r="AO242" s="220"/>
      <c r="AP242" s="220"/>
      <c r="AQ242" s="220"/>
      <c r="AR242" s="220"/>
      <c r="AS242" s="220"/>
      <c r="AT242" s="220"/>
      <c r="AU242" s="220"/>
      <c r="AV242" s="220"/>
      <c r="AW242" s="220"/>
      <c r="AX242" s="220"/>
      <c r="AY242" s="220"/>
      <c r="AZ242" s="220"/>
      <c r="BA242" s="220"/>
      <c r="BB242" s="220"/>
      <c r="BC242" s="220"/>
      <c r="BD242" s="220"/>
      <c r="BE242" s="220"/>
      <c r="BF242" s="220"/>
      <c r="BG242" s="220"/>
      <c r="BH242" s="220"/>
      <c r="BI242" s="220"/>
      <c r="BJ242" s="220"/>
      <c r="BK242" s="220"/>
      <c r="BL242" s="220"/>
      <c r="BM242" s="220"/>
      <c r="BN242" s="220"/>
      <c r="BO242" s="221"/>
      <c r="BP242" s="68"/>
    </row>
    <row r="243" spans="3:68" ht="15" customHeight="1" x14ac:dyDescent="0.3">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c r="BI243" s="68"/>
      <c r="BJ243" s="68"/>
      <c r="BK243" s="68"/>
      <c r="BL243" s="68"/>
      <c r="BM243" s="68"/>
      <c r="BN243" s="68"/>
      <c r="BO243" s="68"/>
      <c r="BP243" s="68"/>
    </row>
    <row r="244" spans="3:68" x14ac:dyDescent="0.3">
      <c r="C244" s="68"/>
      <c r="D244" s="218" t="s">
        <v>190</v>
      </c>
      <c r="E244" s="219"/>
      <c r="F244" s="219"/>
      <c r="G244" s="219"/>
      <c r="H244" s="71"/>
      <c r="I244" s="220" t="str">
        <f>IF(SUM('Hidden Sheet 1 - calculations'!G4:G13)=0,"",'Hidden Sheet 1 - calculations'!N5)</f>
        <v/>
      </c>
      <c r="J244" s="220"/>
      <c r="K244" s="220"/>
      <c r="L244" s="220"/>
      <c r="M244" s="220"/>
      <c r="N244" s="220"/>
      <c r="O244" s="220"/>
      <c r="P244" s="220"/>
      <c r="Q244" s="220"/>
      <c r="R244" s="220"/>
      <c r="S244" s="220"/>
      <c r="T244" s="220"/>
      <c r="U244" s="220"/>
      <c r="V244" s="220"/>
      <c r="W244" s="220"/>
      <c r="X244" s="220"/>
      <c r="Y244" s="220"/>
      <c r="Z244" s="220"/>
      <c r="AA244" s="220"/>
      <c r="AB244" s="220"/>
      <c r="AC244" s="220"/>
      <c r="AD244" s="220"/>
      <c r="AE244" s="220"/>
      <c r="AF244" s="220"/>
      <c r="AG244" s="220"/>
      <c r="AH244" s="220"/>
      <c r="AI244" s="220"/>
      <c r="AJ244" s="220"/>
      <c r="AK244" s="220"/>
      <c r="AL244" s="220"/>
      <c r="AM244" s="220"/>
      <c r="AN244" s="220"/>
      <c r="AO244" s="220"/>
      <c r="AP244" s="220"/>
      <c r="AQ244" s="220"/>
      <c r="AR244" s="220"/>
      <c r="AS244" s="220"/>
      <c r="AT244" s="220"/>
      <c r="AU244" s="220"/>
      <c r="AV244" s="220"/>
      <c r="AW244" s="220"/>
      <c r="AX244" s="220"/>
      <c r="AY244" s="220"/>
      <c r="AZ244" s="220"/>
      <c r="BA244" s="220"/>
      <c r="BB244" s="220"/>
      <c r="BC244" s="220"/>
      <c r="BD244" s="220"/>
      <c r="BE244" s="220"/>
      <c r="BF244" s="220"/>
      <c r="BG244" s="220"/>
      <c r="BH244" s="220"/>
      <c r="BI244" s="220"/>
      <c r="BJ244" s="220"/>
      <c r="BK244" s="220"/>
      <c r="BL244" s="220"/>
      <c r="BM244" s="220"/>
      <c r="BN244" s="220"/>
      <c r="BO244" s="221"/>
      <c r="BP244" s="68"/>
    </row>
    <row r="245" spans="3:68" ht="15" customHeight="1" x14ac:dyDescent="0.3">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c r="BF245" s="68"/>
      <c r="BG245" s="68"/>
      <c r="BH245" s="68"/>
      <c r="BI245" s="68"/>
      <c r="BJ245" s="68"/>
      <c r="BK245" s="68"/>
      <c r="BL245" s="68"/>
      <c r="BM245" s="68"/>
      <c r="BN245" s="68"/>
      <c r="BO245" s="68"/>
      <c r="BP245" s="68"/>
    </row>
    <row r="246" spans="3:68" x14ac:dyDescent="0.3">
      <c r="C246" s="68"/>
      <c r="D246" s="211" t="s">
        <v>191</v>
      </c>
      <c r="E246" s="211"/>
      <c r="F246" s="211"/>
      <c r="G246" s="211"/>
      <c r="H246" s="211"/>
      <c r="I246" s="211"/>
      <c r="J246" s="211"/>
      <c r="K246" s="211"/>
      <c r="L246" s="211"/>
      <c r="M246" s="211"/>
      <c r="N246" s="211"/>
      <c r="O246" s="211"/>
      <c r="P246" s="211"/>
      <c r="Q246" s="211"/>
      <c r="R246" s="211"/>
      <c r="S246" s="211"/>
      <c r="T246" s="211"/>
      <c r="U246" s="211"/>
      <c r="V246" s="211"/>
      <c r="W246" s="211"/>
      <c r="X246" s="211"/>
      <c r="Y246" s="211"/>
      <c r="Z246" s="211"/>
      <c r="AA246" s="211"/>
      <c r="AB246" s="211"/>
      <c r="AC246" s="211"/>
      <c r="AD246" s="211"/>
      <c r="AE246" s="211"/>
      <c r="AF246" s="211"/>
      <c r="AG246" s="211"/>
      <c r="AH246" s="211"/>
      <c r="AI246" s="211"/>
      <c r="AJ246" s="211"/>
      <c r="AK246" s="211"/>
      <c r="AL246" s="211"/>
      <c r="AM246" s="211"/>
      <c r="AN246" s="211"/>
      <c r="AO246" s="211"/>
      <c r="AP246" s="211"/>
      <c r="AQ246" s="211"/>
      <c r="AR246" s="211"/>
      <c r="AS246" s="211"/>
      <c r="AT246" s="211"/>
      <c r="AU246" s="211"/>
      <c r="AV246" s="211"/>
      <c r="AW246" s="211"/>
      <c r="AX246" s="211"/>
      <c r="AY246" s="211"/>
      <c r="AZ246" s="211"/>
      <c r="BA246" s="211"/>
      <c r="BB246" s="211"/>
      <c r="BC246" s="211"/>
      <c r="BD246" s="211"/>
      <c r="BE246" s="211"/>
      <c r="BF246" s="211"/>
      <c r="BG246" s="211"/>
      <c r="BH246" s="211"/>
      <c r="BI246" s="211"/>
      <c r="BJ246" s="211"/>
      <c r="BK246" s="211"/>
      <c r="BL246" s="211"/>
      <c r="BM246" s="211"/>
      <c r="BN246" s="211"/>
      <c r="BO246" s="211"/>
      <c r="BP246" s="68"/>
    </row>
    <row r="248" spans="3:68" ht="15.6" x14ac:dyDescent="0.3">
      <c r="C248" s="68"/>
      <c r="D248" s="72" t="str">
        <f>IF('Hidden Sheet 1 - calculations'!H4&gt;30%,"X","")</f>
        <v/>
      </c>
      <c r="E248" s="68"/>
      <c r="F248" s="212" t="s">
        <v>192</v>
      </c>
      <c r="G248" s="212"/>
      <c r="H248" s="212"/>
      <c r="I248" s="212"/>
      <c r="J248" s="212"/>
      <c r="K248" s="212"/>
      <c r="L248" s="212"/>
      <c r="M248" s="212"/>
      <c r="N248" s="212"/>
      <c r="O248" s="212"/>
      <c r="P248" s="212"/>
      <c r="Q248" s="212"/>
      <c r="R248" s="212"/>
      <c r="S248" s="68"/>
      <c r="T248" s="68"/>
      <c r="U248" s="72" t="str">
        <f>IF('Hidden Sheet 1 - calculations'!H9&gt;50%,"X","")</f>
        <v/>
      </c>
      <c r="V248" s="68"/>
      <c r="W248" s="212" t="s">
        <v>193</v>
      </c>
      <c r="X248" s="212"/>
      <c r="Y248" s="212"/>
      <c r="Z248" s="212"/>
      <c r="AA248" s="212"/>
      <c r="AB248" s="212"/>
      <c r="AC248" s="212"/>
      <c r="AD248" s="212"/>
      <c r="AE248" s="212"/>
      <c r="AF248" s="212"/>
      <c r="AG248" s="212"/>
      <c r="AH248" s="212"/>
      <c r="AI248" s="212"/>
      <c r="AJ248" s="68"/>
      <c r="AK248" s="68"/>
      <c r="AL248" s="68"/>
      <c r="AM248" s="68"/>
      <c r="AN248" s="68"/>
      <c r="AO248" s="68"/>
      <c r="AP248" s="68"/>
      <c r="AQ248" s="68"/>
      <c r="AR248" s="68"/>
      <c r="AS248" s="68"/>
      <c r="AT248" s="68"/>
      <c r="AU248" s="68"/>
      <c r="AV248" s="68"/>
      <c r="AW248" s="68"/>
      <c r="AX248" s="68"/>
      <c r="AY248" s="68"/>
      <c r="AZ248" s="68"/>
      <c r="BA248" s="68"/>
      <c r="BB248" s="68"/>
      <c r="BC248" s="68"/>
      <c r="BD248" s="68"/>
      <c r="BE248" s="68"/>
      <c r="BF248" s="68"/>
      <c r="BG248" s="68"/>
      <c r="BH248" s="68"/>
      <c r="BI248" s="68"/>
      <c r="BJ248" s="68"/>
      <c r="BK248" s="68"/>
      <c r="BL248" s="68"/>
      <c r="BM248" s="68"/>
      <c r="BN248" s="68"/>
      <c r="BO248" s="68"/>
      <c r="BP248" s="68"/>
    </row>
    <row r="249" spans="3:68" ht="15.6" x14ac:dyDescent="0.3">
      <c r="C249" s="68"/>
      <c r="D249" s="73"/>
      <c r="E249" s="68"/>
      <c r="F249" s="68"/>
      <c r="G249" s="68"/>
      <c r="H249" s="68"/>
      <c r="I249" s="68"/>
      <c r="J249" s="68"/>
      <c r="K249" s="68"/>
      <c r="L249" s="68"/>
      <c r="M249" s="68"/>
      <c r="N249" s="68"/>
      <c r="O249" s="68"/>
      <c r="P249" s="68"/>
      <c r="Q249" s="68"/>
      <c r="R249" s="68"/>
      <c r="S249" s="68"/>
      <c r="T249" s="68"/>
      <c r="U249" s="73"/>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c r="BA249" s="68"/>
      <c r="BB249" s="68"/>
      <c r="BC249" s="68"/>
      <c r="BD249" s="68"/>
      <c r="BE249" s="68"/>
      <c r="BF249" s="68"/>
      <c r="BG249" s="68"/>
      <c r="BH249" s="68"/>
      <c r="BI249" s="68"/>
      <c r="BJ249" s="68"/>
      <c r="BK249" s="68"/>
      <c r="BL249" s="68"/>
      <c r="BM249" s="68"/>
      <c r="BN249" s="68"/>
      <c r="BO249" s="68"/>
      <c r="BP249" s="68"/>
    </row>
    <row r="250" spans="3:68" ht="15.6" x14ac:dyDescent="0.3">
      <c r="C250" s="68"/>
      <c r="D250" s="72" t="str">
        <f>IF('Hidden Sheet 1 - calculations'!H5&gt;60%,"X","")</f>
        <v/>
      </c>
      <c r="E250" s="68"/>
      <c r="F250" s="212" t="s">
        <v>194</v>
      </c>
      <c r="G250" s="212"/>
      <c r="H250" s="212"/>
      <c r="I250" s="212"/>
      <c r="J250" s="212"/>
      <c r="K250" s="212"/>
      <c r="L250" s="212"/>
      <c r="M250" s="212"/>
      <c r="N250" s="212"/>
      <c r="O250" s="212"/>
      <c r="P250" s="212"/>
      <c r="Q250" s="212"/>
      <c r="R250" s="212"/>
      <c r="S250" s="68"/>
      <c r="T250" s="68"/>
      <c r="U250" s="72" t="str">
        <f>IF('Hidden Sheet 1 - calculations'!H10&gt;60%,"X","")</f>
        <v/>
      </c>
      <c r="V250" s="68"/>
      <c r="W250" s="212" t="s">
        <v>195</v>
      </c>
      <c r="X250" s="212"/>
      <c r="Y250" s="212"/>
      <c r="Z250" s="212"/>
      <c r="AA250" s="212"/>
      <c r="AB250" s="212"/>
      <c r="AC250" s="212"/>
      <c r="AD250" s="212"/>
      <c r="AE250" s="212"/>
      <c r="AF250" s="212"/>
      <c r="AG250" s="212"/>
      <c r="AH250" s="212"/>
      <c r="AI250" s="212"/>
      <c r="AJ250" s="68"/>
      <c r="AK250" s="68"/>
      <c r="AL250" s="68"/>
      <c r="AM250" s="68"/>
      <c r="AN250" s="68"/>
      <c r="AO250" s="68"/>
      <c r="AP250" s="68"/>
      <c r="AQ250" s="68"/>
      <c r="AR250" s="68"/>
      <c r="AS250" s="68"/>
      <c r="AT250" s="68"/>
      <c r="AU250" s="68"/>
      <c r="AV250" s="68"/>
      <c r="AW250" s="68"/>
      <c r="AX250" s="68"/>
      <c r="AY250" s="68"/>
      <c r="AZ250" s="68"/>
      <c r="BA250" s="68"/>
      <c r="BB250" s="68"/>
      <c r="BC250" s="68"/>
      <c r="BD250" s="68"/>
      <c r="BE250" s="68"/>
      <c r="BF250" s="68"/>
      <c r="BG250" s="68"/>
      <c r="BH250" s="68"/>
      <c r="BI250" s="68"/>
      <c r="BJ250" s="68"/>
      <c r="BK250" s="68"/>
      <c r="BL250" s="68"/>
      <c r="BM250" s="68"/>
      <c r="BN250" s="68"/>
      <c r="BO250" s="68"/>
      <c r="BP250" s="68"/>
    </row>
    <row r="251" spans="3:68" ht="15.6" x14ac:dyDescent="0.3">
      <c r="C251" s="68"/>
      <c r="D251" s="73"/>
      <c r="E251" s="68"/>
      <c r="F251" s="68"/>
      <c r="G251" s="68"/>
      <c r="H251" s="68"/>
      <c r="I251" s="68"/>
      <c r="J251" s="68"/>
      <c r="K251" s="68"/>
      <c r="L251" s="68"/>
      <c r="M251" s="68"/>
      <c r="N251" s="68"/>
      <c r="O251" s="68"/>
      <c r="P251" s="68"/>
      <c r="Q251" s="68"/>
      <c r="R251" s="68"/>
      <c r="S251" s="68"/>
      <c r="T251" s="68"/>
      <c r="U251" s="73"/>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c r="BA251" s="68"/>
      <c r="BB251" s="68"/>
      <c r="BC251" s="68"/>
      <c r="BD251" s="68"/>
      <c r="BE251" s="68"/>
      <c r="BF251" s="68"/>
      <c r="BG251" s="68"/>
      <c r="BH251" s="68"/>
      <c r="BI251" s="68"/>
      <c r="BJ251" s="68"/>
      <c r="BK251" s="68"/>
      <c r="BL251" s="68"/>
      <c r="BM251" s="68"/>
      <c r="BN251" s="68"/>
      <c r="BO251" s="68"/>
      <c r="BP251" s="68"/>
    </row>
    <row r="252" spans="3:68" ht="15.6" x14ac:dyDescent="0.3">
      <c r="C252" s="68"/>
      <c r="D252" s="74" t="str">
        <f>IF('Hidden Sheet 1 - calculations'!H6&gt;40%,"X","")</f>
        <v/>
      </c>
      <c r="E252" s="68"/>
      <c r="F252" s="212" t="s">
        <v>196</v>
      </c>
      <c r="G252" s="212"/>
      <c r="H252" s="212"/>
      <c r="I252" s="212"/>
      <c r="J252" s="212"/>
      <c r="K252" s="212"/>
      <c r="L252" s="212"/>
      <c r="M252" s="212"/>
      <c r="N252" s="212"/>
      <c r="O252" s="212"/>
      <c r="P252" s="212"/>
      <c r="Q252" s="212"/>
      <c r="R252" s="212"/>
      <c r="S252" s="68"/>
      <c r="T252" s="68"/>
      <c r="U252" s="74" t="str">
        <f>IF('Hidden Sheet 1 - calculations'!H11&gt;60%,"X","")</f>
        <v/>
      </c>
      <c r="V252" s="68"/>
      <c r="W252" s="212" t="s">
        <v>197</v>
      </c>
      <c r="X252" s="212"/>
      <c r="Y252" s="212"/>
      <c r="Z252" s="212"/>
      <c r="AA252" s="212"/>
      <c r="AB252" s="212"/>
      <c r="AC252" s="212"/>
      <c r="AD252" s="212"/>
      <c r="AE252" s="212"/>
      <c r="AF252" s="212"/>
      <c r="AG252" s="212"/>
      <c r="AH252" s="212"/>
      <c r="AI252" s="212"/>
      <c r="AJ252" s="68"/>
      <c r="AK252" s="68"/>
      <c r="AL252" s="68"/>
      <c r="AM252" s="68"/>
      <c r="AN252" s="68"/>
      <c r="AO252" s="68"/>
      <c r="AP252" s="68"/>
      <c r="AQ252" s="68"/>
      <c r="AR252" s="68"/>
      <c r="AS252" s="68"/>
      <c r="AT252" s="68"/>
      <c r="AU252" s="68"/>
      <c r="AV252" s="68"/>
      <c r="AW252" s="68"/>
      <c r="AX252" s="68"/>
      <c r="AY252" s="68"/>
      <c r="AZ252" s="68"/>
      <c r="BA252" s="68"/>
      <c r="BB252" s="68"/>
      <c r="BC252" s="68"/>
      <c r="BD252" s="68"/>
      <c r="BE252" s="68"/>
      <c r="BF252" s="68"/>
      <c r="BG252" s="68"/>
      <c r="BH252" s="68"/>
      <c r="BI252" s="68"/>
      <c r="BJ252" s="68"/>
      <c r="BK252" s="68"/>
      <c r="BL252" s="68"/>
      <c r="BM252" s="68"/>
      <c r="BN252" s="68"/>
      <c r="BO252" s="68"/>
      <c r="BP252" s="68"/>
    </row>
    <row r="253" spans="3:68" ht="15.6" x14ac:dyDescent="0.3">
      <c r="C253" s="68"/>
      <c r="D253" s="73"/>
      <c r="E253" s="68"/>
      <c r="F253" s="68"/>
      <c r="G253" s="68"/>
      <c r="H253" s="68"/>
      <c r="I253" s="68"/>
      <c r="J253" s="68"/>
      <c r="K253" s="68"/>
      <c r="L253" s="68"/>
      <c r="M253" s="68"/>
      <c r="N253" s="68"/>
      <c r="O253" s="68"/>
      <c r="P253" s="68"/>
      <c r="Q253" s="68"/>
      <c r="R253" s="68"/>
      <c r="S253" s="68"/>
      <c r="T253" s="68"/>
      <c r="U253" s="73"/>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c r="BI253" s="68"/>
      <c r="BJ253" s="68"/>
      <c r="BK253" s="68"/>
      <c r="BL253" s="68"/>
      <c r="BM253" s="68"/>
      <c r="BN253" s="68"/>
      <c r="BO253" s="68"/>
      <c r="BP253" s="68"/>
    </row>
    <row r="254" spans="3:68" ht="15.6" x14ac:dyDescent="0.3">
      <c r="C254" s="68"/>
      <c r="D254" s="72" t="str">
        <f>IF('Hidden Sheet 1 - calculations'!H7&gt;40%,"X","")</f>
        <v/>
      </c>
      <c r="E254" s="68"/>
      <c r="F254" s="212" t="s">
        <v>198</v>
      </c>
      <c r="G254" s="212"/>
      <c r="H254" s="212"/>
      <c r="I254" s="212"/>
      <c r="J254" s="212"/>
      <c r="K254" s="212"/>
      <c r="L254" s="212"/>
      <c r="M254" s="212"/>
      <c r="N254" s="212"/>
      <c r="O254" s="212"/>
      <c r="P254" s="212"/>
      <c r="Q254" s="212"/>
      <c r="R254" s="212"/>
      <c r="S254" s="68"/>
      <c r="T254" s="68"/>
      <c r="U254" s="72" t="str">
        <f>IF('Hidden Sheet 1 - calculations'!H12&gt;60%,"X","")</f>
        <v/>
      </c>
      <c r="V254" s="68"/>
      <c r="W254" s="212" t="s">
        <v>199</v>
      </c>
      <c r="X254" s="212"/>
      <c r="Y254" s="212"/>
      <c r="Z254" s="212"/>
      <c r="AA254" s="212"/>
      <c r="AB254" s="212"/>
      <c r="AC254" s="212"/>
      <c r="AD254" s="212"/>
      <c r="AE254" s="212"/>
      <c r="AF254" s="212"/>
      <c r="AG254" s="212"/>
      <c r="AH254" s="212"/>
      <c r="AI254" s="212"/>
      <c r="AJ254" s="68"/>
      <c r="AK254" s="68"/>
      <c r="AL254" s="68"/>
      <c r="AM254" s="68"/>
      <c r="AN254" s="68"/>
      <c r="AO254" s="68"/>
      <c r="AP254" s="68"/>
      <c r="AQ254" s="68"/>
      <c r="AR254" s="68"/>
      <c r="AS254" s="68"/>
      <c r="AT254" s="68"/>
      <c r="AU254" s="68"/>
      <c r="AV254" s="68"/>
      <c r="AW254" s="68"/>
      <c r="AX254" s="68"/>
      <c r="AY254" s="68"/>
      <c r="AZ254" s="68"/>
      <c r="BA254" s="68"/>
      <c r="BB254" s="68"/>
      <c r="BC254" s="68"/>
      <c r="BD254" s="68"/>
      <c r="BE254" s="68"/>
      <c r="BF254" s="68"/>
      <c r="BG254" s="68"/>
      <c r="BH254" s="68"/>
      <c r="BI254" s="68"/>
      <c r="BJ254" s="68"/>
      <c r="BK254" s="68"/>
      <c r="BL254" s="68"/>
      <c r="BM254" s="68"/>
      <c r="BN254" s="68"/>
      <c r="BO254" s="68"/>
      <c r="BP254" s="68"/>
    </row>
    <row r="256" spans="3:68" ht="15.6" x14ac:dyDescent="0.3">
      <c r="C256" s="68"/>
      <c r="D256" s="72" t="str">
        <f>IF('Hidden Sheet 1 - calculations'!H8&gt;60%,"X","")</f>
        <v/>
      </c>
      <c r="E256" s="68"/>
      <c r="F256" s="212" t="s">
        <v>200</v>
      </c>
      <c r="G256" s="212"/>
      <c r="H256" s="212"/>
      <c r="I256" s="212"/>
      <c r="J256" s="212"/>
      <c r="K256" s="212"/>
      <c r="L256" s="212"/>
      <c r="M256" s="212"/>
      <c r="N256" s="212"/>
      <c r="O256" s="212"/>
      <c r="P256" s="212"/>
      <c r="Q256" s="212"/>
      <c r="R256" s="212"/>
      <c r="S256" s="68"/>
      <c r="T256" s="68"/>
      <c r="U256" s="72" t="str">
        <f>IF('Hidden Sheet 1 - calculations'!H13&gt;60%,"X","")</f>
        <v/>
      </c>
      <c r="V256" s="68"/>
      <c r="W256" s="212" t="s">
        <v>201</v>
      </c>
      <c r="X256" s="212"/>
      <c r="Y256" s="212"/>
      <c r="Z256" s="212"/>
      <c r="AA256" s="212"/>
      <c r="AB256" s="212"/>
      <c r="AC256" s="212"/>
      <c r="AD256" s="212"/>
      <c r="AE256" s="212"/>
      <c r="AF256" s="212"/>
      <c r="AG256" s="212"/>
      <c r="AH256" s="212"/>
      <c r="AI256" s="212"/>
      <c r="AJ256" s="68"/>
      <c r="AK256" s="68"/>
      <c r="AL256" s="68"/>
      <c r="AM256" s="68"/>
      <c r="AN256" s="68"/>
      <c r="AO256" s="68"/>
      <c r="AP256" s="68"/>
      <c r="AQ256" s="68"/>
      <c r="AR256" s="68"/>
      <c r="AS256" s="68"/>
      <c r="AT256" s="68"/>
      <c r="AU256" s="68"/>
      <c r="AV256" s="68"/>
      <c r="AW256" s="68"/>
      <c r="AX256" s="68"/>
      <c r="AY256" s="68"/>
      <c r="AZ256" s="68"/>
      <c r="BA256" s="68"/>
      <c r="BB256" s="68"/>
      <c r="BC256" s="68"/>
      <c r="BD256" s="68"/>
      <c r="BE256" s="68"/>
      <c r="BF256" s="68"/>
      <c r="BG256" s="68"/>
      <c r="BH256" s="68"/>
      <c r="BI256" s="68"/>
      <c r="BJ256" s="68"/>
      <c r="BK256" s="68"/>
      <c r="BL256" s="68"/>
      <c r="BM256" s="68"/>
      <c r="BN256" s="68"/>
      <c r="BO256" s="68"/>
      <c r="BP256" s="68"/>
    </row>
    <row r="258" spans="1:68" x14ac:dyDescent="0.3">
      <c r="A258" s="68"/>
      <c r="B258" s="68"/>
      <c r="C258" s="68"/>
      <c r="D258" s="211" t="s">
        <v>202</v>
      </c>
      <c r="E258" s="212"/>
      <c r="F258" s="212"/>
      <c r="G258" s="212"/>
      <c r="H258" s="212"/>
      <c r="I258" s="212"/>
      <c r="J258" s="212"/>
      <c r="K258" s="212"/>
      <c r="L258" s="212"/>
      <c r="M258" s="212"/>
      <c r="N258" s="212"/>
      <c r="O258" s="212"/>
      <c r="P258" s="212"/>
      <c r="Q258" s="212"/>
      <c r="R258" s="212"/>
      <c r="S258" s="212"/>
      <c r="T258" s="212"/>
      <c r="U258" s="212"/>
      <c r="V258" s="212"/>
      <c r="W258" s="212"/>
      <c r="X258" s="212"/>
      <c r="Y258" s="212"/>
      <c r="Z258" s="212"/>
      <c r="AA258" s="212"/>
      <c r="AB258" s="212"/>
      <c r="AC258" s="212"/>
      <c r="AD258" s="212"/>
      <c r="AE258" s="212"/>
      <c r="AF258" s="212"/>
      <c r="AG258" s="212"/>
      <c r="AH258" s="212"/>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c r="BI258" s="212"/>
      <c r="BJ258" s="212"/>
      <c r="BK258" s="212"/>
      <c r="BL258" s="212"/>
      <c r="BM258" s="212"/>
      <c r="BN258" s="212"/>
      <c r="BO258" s="212"/>
      <c r="BP258" s="68"/>
    </row>
    <row r="259" spans="1:68" ht="15" customHeight="1" x14ac:dyDescent="0.3">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8"/>
      <c r="AZ259" s="68"/>
      <c r="BA259" s="68"/>
      <c r="BB259" s="68"/>
      <c r="BC259" s="68"/>
      <c r="BD259" s="68"/>
      <c r="BE259" s="68"/>
      <c r="BF259" s="68"/>
      <c r="BG259" s="68"/>
      <c r="BH259" s="68"/>
      <c r="BI259" s="68"/>
      <c r="BJ259" s="68"/>
      <c r="BK259" s="68"/>
      <c r="BL259" s="68"/>
      <c r="BM259" s="68"/>
      <c r="BN259" s="68"/>
      <c r="BO259" s="68"/>
      <c r="BP259" s="68"/>
    </row>
    <row r="260" spans="1:68" x14ac:dyDescent="0.3">
      <c r="A260" s="68"/>
      <c r="B260" s="68"/>
      <c r="C260" s="68"/>
      <c r="D260" s="222" t="s">
        <v>203</v>
      </c>
      <c r="E260" s="220"/>
      <c r="F260" s="220"/>
      <c r="G260" s="220"/>
      <c r="H260" s="220" t="str">
        <f>IF(SUM('Hidden Sheet 1 - calculations'!G4:G13)=0,"",'Hidden Sheet 1 - calculations'!N8)</f>
        <v/>
      </c>
      <c r="I260" s="220"/>
      <c r="J260" s="220"/>
      <c r="K260" s="220"/>
      <c r="L260" s="220"/>
      <c r="M260" s="220"/>
      <c r="N260" s="220"/>
      <c r="O260" s="220"/>
      <c r="P260" s="220"/>
      <c r="Q260" s="220"/>
      <c r="R260" s="220"/>
      <c r="S260" s="220"/>
      <c r="T260" s="220"/>
      <c r="U260" s="220"/>
      <c r="V260" s="220"/>
      <c r="W260" s="220"/>
      <c r="X260" s="220"/>
      <c r="Y260" s="220"/>
      <c r="Z260" s="220"/>
      <c r="AA260" s="220"/>
      <c r="AB260" s="220"/>
      <c r="AC260" s="220"/>
      <c r="AD260" s="220"/>
      <c r="AE260" s="220"/>
      <c r="AF260" s="220"/>
      <c r="AG260" s="220"/>
      <c r="AH260" s="220"/>
      <c r="AI260" s="220"/>
      <c r="AJ260" s="220"/>
      <c r="AK260" s="220"/>
      <c r="AL260" s="220"/>
      <c r="AM260" s="220"/>
      <c r="AN260" s="220"/>
      <c r="AO260" s="220"/>
      <c r="AP260" s="220"/>
      <c r="AQ260" s="220"/>
      <c r="AR260" s="220"/>
      <c r="AS260" s="220"/>
      <c r="AT260" s="220"/>
      <c r="AU260" s="220"/>
      <c r="AV260" s="220"/>
      <c r="AW260" s="220"/>
      <c r="AX260" s="220"/>
      <c r="AY260" s="220"/>
      <c r="AZ260" s="220"/>
      <c r="BA260" s="220"/>
      <c r="BB260" s="220"/>
      <c r="BC260" s="220"/>
      <c r="BD260" s="220"/>
      <c r="BE260" s="220"/>
      <c r="BF260" s="220"/>
      <c r="BG260" s="220"/>
      <c r="BH260" s="220"/>
      <c r="BI260" s="220"/>
      <c r="BJ260" s="220"/>
      <c r="BK260" s="220"/>
      <c r="BL260" s="220"/>
      <c r="BM260" s="220"/>
      <c r="BN260" s="221"/>
      <c r="BO260" s="68"/>
      <c r="BP260" s="68"/>
    </row>
    <row r="261" spans="1:68" ht="15" customHeight="1" x14ac:dyDescent="0.3">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8"/>
      <c r="AZ261" s="68"/>
      <c r="BA261" s="68"/>
      <c r="BB261" s="68"/>
      <c r="BC261" s="68"/>
      <c r="BD261" s="68"/>
      <c r="BE261" s="68"/>
      <c r="BF261" s="68"/>
      <c r="BG261" s="68"/>
      <c r="BH261" s="68"/>
      <c r="BI261" s="68"/>
      <c r="BJ261" s="68"/>
      <c r="BK261" s="68"/>
      <c r="BL261" s="68"/>
      <c r="BM261" s="68"/>
      <c r="BN261" s="68"/>
      <c r="BO261" s="68"/>
      <c r="BP261" s="68"/>
    </row>
    <row r="262" spans="1:68" x14ac:dyDescent="0.3">
      <c r="A262" s="68"/>
      <c r="B262" s="68"/>
      <c r="C262" s="68"/>
      <c r="D262" s="222" t="s">
        <v>204</v>
      </c>
      <c r="E262" s="220"/>
      <c r="F262" s="220"/>
      <c r="G262" s="220"/>
      <c r="H262" s="220" t="str">
        <f>IF(SUM('Hidden Sheet 1 - calculations'!G4:G13)=0,"",'Hidden Sheet 1 - calculations'!N9)</f>
        <v/>
      </c>
      <c r="I262" s="220"/>
      <c r="J262" s="220"/>
      <c r="K262" s="220"/>
      <c r="L262" s="220"/>
      <c r="M262" s="220"/>
      <c r="N262" s="220"/>
      <c r="O262" s="220"/>
      <c r="P262" s="220"/>
      <c r="Q262" s="220"/>
      <c r="R262" s="220"/>
      <c r="S262" s="220"/>
      <c r="T262" s="220"/>
      <c r="U262" s="220"/>
      <c r="V262" s="220"/>
      <c r="W262" s="220"/>
      <c r="X262" s="220"/>
      <c r="Y262" s="220"/>
      <c r="Z262" s="220"/>
      <c r="AA262" s="220"/>
      <c r="AB262" s="220"/>
      <c r="AC262" s="220"/>
      <c r="AD262" s="220"/>
      <c r="AE262" s="220"/>
      <c r="AF262" s="220"/>
      <c r="AG262" s="220"/>
      <c r="AH262" s="220"/>
      <c r="AI262" s="220"/>
      <c r="AJ262" s="220"/>
      <c r="AK262" s="220"/>
      <c r="AL262" s="220"/>
      <c r="AM262" s="220"/>
      <c r="AN262" s="220"/>
      <c r="AO262" s="220"/>
      <c r="AP262" s="220"/>
      <c r="AQ262" s="220"/>
      <c r="AR262" s="220"/>
      <c r="AS262" s="220"/>
      <c r="AT262" s="220"/>
      <c r="AU262" s="220"/>
      <c r="AV262" s="220"/>
      <c r="AW262" s="220"/>
      <c r="AX262" s="220"/>
      <c r="AY262" s="220"/>
      <c r="AZ262" s="220"/>
      <c r="BA262" s="220"/>
      <c r="BB262" s="220"/>
      <c r="BC262" s="220"/>
      <c r="BD262" s="220"/>
      <c r="BE262" s="220"/>
      <c r="BF262" s="220"/>
      <c r="BG262" s="220"/>
      <c r="BH262" s="220"/>
      <c r="BI262" s="220"/>
      <c r="BJ262" s="220"/>
      <c r="BK262" s="220"/>
      <c r="BL262" s="220"/>
      <c r="BM262" s="220"/>
      <c r="BN262" s="221"/>
      <c r="BO262" s="68"/>
      <c r="BP262" s="68"/>
    </row>
    <row r="263" spans="1:68" ht="15" customHeight="1" x14ac:dyDescent="0.3">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c r="BA263" s="68"/>
      <c r="BB263" s="68"/>
      <c r="BC263" s="68"/>
      <c r="BD263" s="68"/>
      <c r="BE263" s="68"/>
      <c r="BF263" s="68"/>
      <c r="BG263" s="68"/>
      <c r="BH263" s="68"/>
      <c r="BI263" s="68"/>
      <c r="BJ263" s="68"/>
      <c r="BK263" s="68"/>
      <c r="BL263" s="68"/>
      <c r="BM263" s="68"/>
      <c r="BN263" s="68"/>
      <c r="BO263" s="68"/>
      <c r="BP263" s="68"/>
    </row>
    <row r="264" spans="1:68" x14ac:dyDescent="0.3">
      <c r="A264" s="68"/>
      <c r="B264" s="68"/>
      <c r="C264" s="68"/>
      <c r="D264" s="218" t="s">
        <v>205</v>
      </c>
      <c r="E264" s="219"/>
      <c r="F264" s="219"/>
      <c r="G264" s="219"/>
      <c r="H264" s="220" t="str">
        <f>IF(SUM('Hidden Sheet 1 - calculations'!G4:G13)=0,"",'Hidden Sheet 1 - calculations'!N10)</f>
        <v/>
      </c>
      <c r="I264" s="220"/>
      <c r="J264" s="220"/>
      <c r="K264" s="220"/>
      <c r="L264" s="220"/>
      <c r="M264" s="220"/>
      <c r="N264" s="220"/>
      <c r="O264" s="220"/>
      <c r="P264" s="220"/>
      <c r="Q264" s="220"/>
      <c r="R264" s="220"/>
      <c r="S264" s="220"/>
      <c r="T264" s="220"/>
      <c r="U264" s="220"/>
      <c r="V264" s="220"/>
      <c r="W264" s="220"/>
      <c r="X264" s="220"/>
      <c r="Y264" s="220"/>
      <c r="Z264" s="220"/>
      <c r="AA264" s="220"/>
      <c r="AB264" s="220"/>
      <c r="AC264" s="220"/>
      <c r="AD264" s="220"/>
      <c r="AE264" s="220"/>
      <c r="AF264" s="220"/>
      <c r="AG264" s="220"/>
      <c r="AH264" s="220"/>
      <c r="AI264" s="220"/>
      <c r="AJ264" s="220"/>
      <c r="AK264" s="220"/>
      <c r="AL264" s="220"/>
      <c r="AM264" s="220"/>
      <c r="AN264" s="220"/>
      <c r="AO264" s="220"/>
      <c r="AP264" s="220"/>
      <c r="AQ264" s="220"/>
      <c r="AR264" s="220"/>
      <c r="AS264" s="220"/>
      <c r="AT264" s="220"/>
      <c r="AU264" s="220"/>
      <c r="AV264" s="220"/>
      <c r="AW264" s="220"/>
      <c r="AX264" s="220"/>
      <c r="AY264" s="220"/>
      <c r="AZ264" s="220"/>
      <c r="BA264" s="220"/>
      <c r="BB264" s="220"/>
      <c r="BC264" s="220"/>
      <c r="BD264" s="220"/>
      <c r="BE264" s="220"/>
      <c r="BF264" s="220"/>
      <c r="BG264" s="220"/>
      <c r="BH264" s="220"/>
      <c r="BI264" s="220"/>
      <c r="BJ264" s="220"/>
      <c r="BK264" s="220"/>
      <c r="BL264" s="220"/>
      <c r="BM264" s="220"/>
      <c r="BN264" s="221"/>
      <c r="BO264" s="68"/>
      <c r="BP264" s="68"/>
    </row>
    <row r="265" spans="1:68" ht="15" customHeight="1" x14ac:dyDescent="0.3">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c r="AX265" s="68"/>
      <c r="AY265" s="68"/>
      <c r="AZ265" s="68"/>
      <c r="BA265" s="68"/>
      <c r="BB265" s="68"/>
      <c r="BC265" s="68"/>
      <c r="BD265" s="68"/>
      <c r="BE265" s="68"/>
      <c r="BF265" s="68"/>
      <c r="BG265" s="68"/>
      <c r="BH265" s="68"/>
      <c r="BI265" s="68"/>
      <c r="BJ265" s="68"/>
      <c r="BK265" s="68"/>
      <c r="BL265" s="68"/>
      <c r="BM265" s="68"/>
      <c r="BN265" s="68"/>
      <c r="BO265" s="68"/>
      <c r="BP265" s="68"/>
    </row>
    <row r="266" spans="1:68" ht="15" customHeight="1" x14ac:dyDescent="0.3">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c r="AX266" s="68"/>
      <c r="AY266" s="68"/>
      <c r="AZ266" s="68"/>
      <c r="BA266" s="68"/>
      <c r="BB266" s="68"/>
      <c r="BC266" s="68"/>
      <c r="BD266" s="68"/>
      <c r="BE266" s="68"/>
      <c r="BF266" s="68"/>
      <c r="BG266" s="68"/>
      <c r="BH266" s="68"/>
      <c r="BI266" s="68"/>
      <c r="BJ266" s="68"/>
      <c r="BK266" s="68"/>
      <c r="BL266" s="68"/>
      <c r="BM266" s="68"/>
      <c r="BN266" s="68"/>
      <c r="BO266" s="68"/>
      <c r="BP266" s="68"/>
    </row>
    <row r="267" spans="1:68" x14ac:dyDescent="0.3">
      <c r="A267" s="68"/>
      <c r="B267" s="75"/>
      <c r="C267" s="76"/>
      <c r="D267" s="225" t="s">
        <v>206</v>
      </c>
      <c r="E267" s="225"/>
      <c r="F267" s="225"/>
      <c r="G267" s="225"/>
      <c r="H267" s="225"/>
      <c r="I267" s="225"/>
      <c r="J267" s="225"/>
      <c r="K267" s="225"/>
      <c r="L267" s="225"/>
      <c r="M267" s="225"/>
      <c r="N267" s="225"/>
      <c r="O267" s="225"/>
      <c r="P267" s="225"/>
      <c r="Q267" s="225"/>
      <c r="R267" s="225"/>
      <c r="S267" s="225"/>
      <c r="T267" s="225"/>
      <c r="U267" s="225"/>
      <c r="V267" s="225"/>
      <c r="W267" s="225"/>
      <c r="X267" s="225"/>
      <c r="Y267" s="225"/>
      <c r="Z267" s="225"/>
      <c r="AA267" s="225"/>
      <c r="AB267" s="225"/>
      <c r="AC267" s="225"/>
      <c r="AD267" s="225"/>
      <c r="AE267" s="225"/>
      <c r="AF267" s="225"/>
      <c r="AG267" s="225"/>
      <c r="AH267" s="225"/>
      <c r="AI267" s="225"/>
      <c r="AJ267" s="225"/>
      <c r="AK267" s="225"/>
      <c r="AL267" s="225"/>
      <c r="AM267" s="225"/>
      <c r="AN267" s="225"/>
      <c r="AO267" s="225"/>
      <c r="AP267" s="225"/>
      <c r="AQ267" s="225"/>
      <c r="AR267" s="225"/>
      <c r="AS267" s="225"/>
      <c r="AT267" s="225"/>
      <c r="AU267" s="225"/>
      <c r="AV267" s="225"/>
      <c r="AW267" s="225"/>
      <c r="AX267" s="225"/>
      <c r="AY267" s="225"/>
      <c r="AZ267" s="225"/>
      <c r="BA267" s="225"/>
      <c r="BB267" s="225"/>
      <c r="BC267" s="225"/>
      <c r="BD267" s="225"/>
      <c r="BE267" s="225"/>
      <c r="BF267" s="225"/>
      <c r="BG267" s="225"/>
      <c r="BH267" s="225"/>
      <c r="BI267" s="225"/>
      <c r="BJ267" s="225"/>
      <c r="BK267" s="225"/>
      <c r="BL267" s="225"/>
      <c r="BM267" s="225"/>
      <c r="BN267" s="225"/>
      <c r="BO267" s="226"/>
      <c r="BP267" s="68"/>
    </row>
    <row r="268" spans="1:68" ht="15" customHeight="1" x14ac:dyDescent="0.3">
      <c r="A268" s="68"/>
      <c r="B268" s="77"/>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c r="AW268" s="68"/>
      <c r="AX268" s="68"/>
      <c r="AY268" s="68"/>
      <c r="AZ268" s="68"/>
      <c r="BA268" s="68"/>
      <c r="BB268" s="68"/>
      <c r="BC268" s="68"/>
      <c r="BD268" s="68"/>
      <c r="BE268" s="68"/>
      <c r="BF268" s="68"/>
      <c r="BG268" s="68"/>
      <c r="BH268" s="68"/>
      <c r="BI268" s="68"/>
      <c r="BJ268" s="68"/>
      <c r="BK268" s="68"/>
      <c r="BL268" s="68"/>
      <c r="BM268" s="68"/>
      <c r="BN268" s="68"/>
      <c r="BO268" s="78"/>
      <c r="BP268" s="68"/>
    </row>
    <row r="269" spans="1:68" ht="72" customHeight="1" x14ac:dyDescent="0.3">
      <c r="A269" s="68"/>
      <c r="B269" s="77" t="s">
        <v>207</v>
      </c>
      <c r="C269" s="79"/>
      <c r="D269" s="223" t="str">
        <f>IF(H260="","",VLOOKUP(H260,'Hidden Sheet 2 - result outputs'!$C$2:$D$38,2,FALSE))</f>
        <v/>
      </c>
      <c r="E269" s="223"/>
      <c r="F269" s="223"/>
      <c r="G269" s="223"/>
      <c r="H269" s="223"/>
      <c r="I269" s="223"/>
      <c r="J269" s="223"/>
      <c r="K269" s="223"/>
      <c r="L269" s="223"/>
      <c r="M269" s="223"/>
      <c r="N269" s="223"/>
      <c r="O269" s="223"/>
      <c r="P269" s="223"/>
      <c r="Q269" s="223"/>
      <c r="R269" s="223"/>
      <c r="S269" s="223"/>
      <c r="T269" s="223"/>
      <c r="U269" s="223"/>
      <c r="V269" s="223"/>
      <c r="W269" s="223"/>
      <c r="X269" s="223"/>
      <c r="Y269" s="223"/>
      <c r="Z269" s="223"/>
      <c r="AA269" s="223"/>
      <c r="AB269" s="223"/>
      <c r="AC269" s="223"/>
      <c r="AD269" s="223"/>
      <c r="AE269" s="223"/>
      <c r="AF269" s="223"/>
      <c r="AG269" s="223"/>
      <c r="AH269" s="223"/>
      <c r="AI269" s="223"/>
      <c r="AJ269" s="223"/>
      <c r="AK269" s="223"/>
      <c r="AL269" s="223"/>
      <c r="AM269" s="223"/>
      <c r="AN269" s="223"/>
      <c r="AO269" s="223"/>
      <c r="AP269" s="223"/>
      <c r="AQ269" s="223"/>
      <c r="AR269" s="223"/>
      <c r="AS269" s="223"/>
      <c r="AT269" s="223"/>
      <c r="AU269" s="223"/>
      <c r="AV269" s="223"/>
      <c r="AW269" s="223"/>
      <c r="AX269" s="223"/>
      <c r="AY269" s="223"/>
      <c r="AZ269" s="223"/>
      <c r="BA269" s="223"/>
      <c r="BB269" s="223"/>
      <c r="BC269" s="223"/>
      <c r="BD269" s="223"/>
      <c r="BE269" s="223"/>
      <c r="BF269" s="223"/>
      <c r="BG269" s="223"/>
      <c r="BH269" s="79"/>
      <c r="BI269" s="79"/>
      <c r="BJ269" s="79"/>
      <c r="BK269" s="79"/>
      <c r="BL269" s="79"/>
      <c r="BM269" s="79"/>
      <c r="BN269" s="79"/>
      <c r="BO269" s="78"/>
      <c r="BP269" s="68"/>
    </row>
    <row r="270" spans="1:68" ht="5.25" customHeight="1" x14ac:dyDescent="0.3">
      <c r="A270" s="68"/>
      <c r="B270" s="77"/>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c r="AW270" s="68"/>
      <c r="AX270" s="68"/>
      <c r="AY270" s="68"/>
      <c r="AZ270" s="68"/>
      <c r="BA270" s="68"/>
      <c r="BB270" s="68"/>
      <c r="BC270" s="68"/>
      <c r="BD270" s="68"/>
      <c r="BE270" s="68"/>
      <c r="BF270" s="68"/>
      <c r="BG270" s="68"/>
      <c r="BH270" s="68"/>
      <c r="BI270" s="68"/>
      <c r="BJ270" s="68"/>
      <c r="BK270" s="68"/>
      <c r="BL270" s="68"/>
      <c r="BM270" s="68"/>
      <c r="BN270" s="68"/>
      <c r="BO270" s="78"/>
      <c r="BP270" s="68"/>
    </row>
    <row r="271" spans="1:68" ht="77.25" customHeight="1" x14ac:dyDescent="0.3">
      <c r="A271" s="68"/>
      <c r="B271" s="77" t="s">
        <v>208</v>
      </c>
      <c r="C271" s="79"/>
      <c r="D271" s="223" t="str">
        <f>IF(H262="","",VLOOKUP(H262,'Hidden Sheet 2 - result outputs'!$C$2:$D$38,2,FALSE))</f>
        <v/>
      </c>
      <c r="E271" s="223"/>
      <c r="F271" s="223"/>
      <c r="G271" s="223"/>
      <c r="H271" s="223"/>
      <c r="I271" s="223"/>
      <c r="J271" s="223"/>
      <c r="K271" s="223"/>
      <c r="L271" s="223"/>
      <c r="M271" s="223"/>
      <c r="N271" s="223"/>
      <c r="O271" s="223"/>
      <c r="P271" s="223"/>
      <c r="Q271" s="223"/>
      <c r="R271" s="223"/>
      <c r="S271" s="223"/>
      <c r="T271" s="223"/>
      <c r="U271" s="223"/>
      <c r="V271" s="223"/>
      <c r="W271" s="223"/>
      <c r="X271" s="223"/>
      <c r="Y271" s="223"/>
      <c r="Z271" s="223"/>
      <c r="AA271" s="223"/>
      <c r="AB271" s="223"/>
      <c r="AC271" s="223"/>
      <c r="AD271" s="223"/>
      <c r="AE271" s="223"/>
      <c r="AF271" s="223"/>
      <c r="AG271" s="223"/>
      <c r="AH271" s="223"/>
      <c r="AI271" s="223"/>
      <c r="AJ271" s="223"/>
      <c r="AK271" s="223"/>
      <c r="AL271" s="223"/>
      <c r="AM271" s="223"/>
      <c r="AN271" s="223"/>
      <c r="AO271" s="223"/>
      <c r="AP271" s="223"/>
      <c r="AQ271" s="223"/>
      <c r="AR271" s="223"/>
      <c r="AS271" s="223"/>
      <c r="AT271" s="223"/>
      <c r="AU271" s="223"/>
      <c r="AV271" s="223"/>
      <c r="AW271" s="223"/>
      <c r="AX271" s="223"/>
      <c r="AY271" s="223"/>
      <c r="AZ271" s="223"/>
      <c r="BA271" s="223"/>
      <c r="BB271" s="223"/>
      <c r="BC271" s="223"/>
      <c r="BD271" s="223"/>
      <c r="BE271" s="223"/>
      <c r="BF271" s="223"/>
      <c r="BG271" s="223"/>
      <c r="BH271" s="79"/>
      <c r="BI271" s="79"/>
      <c r="BJ271" s="79"/>
      <c r="BK271" s="79"/>
      <c r="BL271" s="79"/>
      <c r="BM271" s="79"/>
      <c r="BN271" s="79"/>
      <c r="BO271" s="78"/>
      <c r="BP271" s="68"/>
    </row>
    <row r="272" spans="1:68" ht="5.25" customHeight="1" x14ac:dyDescent="0.3">
      <c r="A272" s="68"/>
      <c r="B272" s="77"/>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c r="AX272" s="68"/>
      <c r="AY272" s="68"/>
      <c r="AZ272" s="68"/>
      <c r="BA272" s="68"/>
      <c r="BB272" s="68"/>
      <c r="BC272" s="68"/>
      <c r="BD272" s="68"/>
      <c r="BE272" s="68"/>
      <c r="BF272" s="68"/>
      <c r="BG272" s="68"/>
      <c r="BH272" s="68"/>
      <c r="BI272" s="68"/>
      <c r="BJ272" s="68"/>
      <c r="BK272" s="68"/>
      <c r="BL272" s="68"/>
      <c r="BM272" s="68"/>
      <c r="BN272" s="68"/>
      <c r="BO272" s="78"/>
      <c r="BP272" s="68"/>
    </row>
    <row r="273" spans="1:68" ht="57" customHeight="1" x14ac:dyDescent="0.3">
      <c r="A273" s="68"/>
      <c r="B273" s="77" t="s">
        <v>209</v>
      </c>
      <c r="C273" s="79"/>
      <c r="D273" s="223" t="str">
        <f>IF(H264="","",VLOOKUP(H264,'Hidden Sheet 2 - result outputs'!$C$2:$D$38,2,FALSE))</f>
        <v/>
      </c>
      <c r="E273" s="223"/>
      <c r="F273" s="223"/>
      <c r="G273" s="223"/>
      <c r="H273" s="223"/>
      <c r="I273" s="223"/>
      <c r="J273" s="223"/>
      <c r="K273" s="223"/>
      <c r="L273" s="223"/>
      <c r="M273" s="223"/>
      <c r="N273" s="223"/>
      <c r="O273" s="223"/>
      <c r="P273" s="223"/>
      <c r="Q273" s="223"/>
      <c r="R273" s="223"/>
      <c r="S273" s="223"/>
      <c r="T273" s="223"/>
      <c r="U273" s="223"/>
      <c r="V273" s="223"/>
      <c r="W273" s="223"/>
      <c r="X273" s="223"/>
      <c r="Y273" s="223"/>
      <c r="Z273" s="223"/>
      <c r="AA273" s="223"/>
      <c r="AB273" s="223"/>
      <c r="AC273" s="223"/>
      <c r="AD273" s="223"/>
      <c r="AE273" s="223"/>
      <c r="AF273" s="223"/>
      <c r="AG273" s="223"/>
      <c r="AH273" s="223"/>
      <c r="AI273" s="223"/>
      <c r="AJ273" s="223"/>
      <c r="AK273" s="223"/>
      <c r="AL273" s="223"/>
      <c r="AM273" s="223"/>
      <c r="AN273" s="223"/>
      <c r="AO273" s="223"/>
      <c r="AP273" s="223"/>
      <c r="AQ273" s="223"/>
      <c r="AR273" s="223"/>
      <c r="AS273" s="223"/>
      <c r="AT273" s="223"/>
      <c r="AU273" s="223"/>
      <c r="AV273" s="223"/>
      <c r="AW273" s="223"/>
      <c r="AX273" s="223"/>
      <c r="AY273" s="223"/>
      <c r="AZ273" s="223"/>
      <c r="BA273" s="223"/>
      <c r="BB273" s="223"/>
      <c r="BC273" s="223"/>
      <c r="BD273" s="223"/>
      <c r="BE273" s="223"/>
      <c r="BF273" s="223"/>
      <c r="BG273" s="223"/>
      <c r="BH273" s="79"/>
      <c r="BI273" s="79"/>
      <c r="BJ273" s="79"/>
      <c r="BK273" s="79"/>
      <c r="BL273" s="79"/>
      <c r="BM273" s="79"/>
      <c r="BN273" s="79"/>
      <c r="BO273" s="78"/>
      <c r="BP273" s="68"/>
    </row>
    <row r="274" spans="1:68" ht="5.25" customHeight="1" x14ac:dyDescent="0.3">
      <c r="A274" s="68"/>
      <c r="B274" s="77"/>
      <c r="C274" s="68"/>
      <c r="D274" s="80"/>
      <c r="E274" s="80"/>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c r="AM274" s="80"/>
      <c r="AN274" s="80"/>
      <c r="AO274" s="80"/>
      <c r="AP274" s="80"/>
      <c r="AQ274" s="80"/>
      <c r="AR274" s="80"/>
      <c r="AS274" s="80"/>
      <c r="AT274" s="80"/>
      <c r="AU274" s="80"/>
      <c r="AV274" s="80"/>
      <c r="AW274" s="80"/>
      <c r="AX274" s="80"/>
      <c r="AY274" s="80"/>
      <c r="AZ274" s="80"/>
      <c r="BA274" s="80"/>
      <c r="BB274" s="80"/>
      <c r="BC274" s="80"/>
      <c r="BD274" s="80"/>
      <c r="BE274" s="80"/>
      <c r="BF274" s="80"/>
      <c r="BG274" s="80"/>
      <c r="BH274" s="68"/>
      <c r="BI274" s="68"/>
      <c r="BJ274" s="68"/>
      <c r="BK274" s="68"/>
      <c r="BL274" s="68"/>
      <c r="BM274" s="68"/>
      <c r="BN274" s="68"/>
      <c r="BO274" s="78"/>
      <c r="BP274" s="68"/>
    </row>
    <row r="275" spans="1:68" ht="37.5" customHeight="1" x14ac:dyDescent="0.3">
      <c r="A275" s="68"/>
      <c r="B275" s="77" t="s">
        <v>210</v>
      </c>
      <c r="C275" s="79"/>
      <c r="D275" s="223" t="str">
        <f>CONCATENATE(IF('Hidden Sheet 2 - result outputs'!C23&gt;0,'Hidden Sheet 2 - result outputs'!D23,""),IF('Hidden Sheet 1 - calculations'!H6&gt;60%,'Hidden Sheet 2 - result outputs'!D24,""))</f>
        <v/>
      </c>
      <c r="E275" s="223"/>
      <c r="F275" s="223"/>
      <c r="G275" s="223"/>
      <c r="H275" s="223"/>
      <c r="I275" s="223"/>
      <c r="J275" s="223"/>
      <c r="K275" s="223"/>
      <c r="L275" s="223"/>
      <c r="M275" s="223"/>
      <c r="N275" s="223"/>
      <c r="O275" s="223"/>
      <c r="P275" s="223"/>
      <c r="Q275" s="223"/>
      <c r="R275" s="223"/>
      <c r="S275" s="223"/>
      <c r="T275" s="223"/>
      <c r="U275" s="223"/>
      <c r="V275" s="223"/>
      <c r="W275" s="223"/>
      <c r="X275" s="223"/>
      <c r="Y275" s="223"/>
      <c r="Z275" s="223"/>
      <c r="AA275" s="223"/>
      <c r="AB275" s="223"/>
      <c r="AC275" s="223"/>
      <c r="AD275" s="223"/>
      <c r="AE275" s="223"/>
      <c r="AF275" s="223"/>
      <c r="AG275" s="223"/>
      <c r="AH275" s="223"/>
      <c r="AI275" s="223"/>
      <c r="AJ275" s="223"/>
      <c r="AK275" s="223"/>
      <c r="AL275" s="223"/>
      <c r="AM275" s="223"/>
      <c r="AN275" s="223"/>
      <c r="AO275" s="223"/>
      <c r="AP275" s="223"/>
      <c r="AQ275" s="223"/>
      <c r="AR275" s="223"/>
      <c r="AS275" s="223"/>
      <c r="AT275" s="223"/>
      <c r="AU275" s="223"/>
      <c r="AV275" s="223"/>
      <c r="AW275" s="223"/>
      <c r="AX275" s="223"/>
      <c r="AY275" s="223"/>
      <c r="AZ275" s="223"/>
      <c r="BA275" s="223"/>
      <c r="BB275" s="223"/>
      <c r="BC275" s="223"/>
      <c r="BD275" s="223"/>
      <c r="BE275" s="223"/>
      <c r="BF275" s="223"/>
      <c r="BG275" s="223"/>
      <c r="BH275" s="79"/>
      <c r="BI275" s="79"/>
      <c r="BJ275" s="79"/>
      <c r="BK275" s="79"/>
      <c r="BL275" s="79"/>
      <c r="BM275" s="79"/>
      <c r="BN275" s="79"/>
      <c r="BO275" s="78"/>
      <c r="BP275" s="68"/>
    </row>
    <row r="276" spans="1:68" ht="5.25" customHeight="1" x14ac:dyDescent="0.3">
      <c r="A276" s="68"/>
      <c r="B276" s="77"/>
      <c r="C276" s="68"/>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c r="AQ276" s="80"/>
      <c r="AR276" s="80"/>
      <c r="AS276" s="80"/>
      <c r="AT276" s="80"/>
      <c r="AU276" s="80"/>
      <c r="AV276" s="80"/>
      <c r="AW276" s="80"/>
      <c r="AX276" s="80"/>
      <c r="AY276" s="80"/>
      <c r="AZ276" s="80"/>
      <c r="BA276" s="80"/>
      <c r="BB276" s="80"/>
      <c r="BC276" s="80"/>
      <c r="BD276" s="80"/>
      <c r="BE276" s="80"/>
      <c r="BF276" s="80"/>
      <c r="BG276" s="80"/>
      <c r="BH276" s="68"/>
      <c r="BI276" s="68"/>
      <c r="BJ276" s="68"/>
      <c r="BK276" s="68"/>
      <c r="BL276" s="68"/>
      <c r="BM276" s="68"/>
      <c r="BN276" s="68"/>
      <c r="BO276" s="78"/>
      <c r="BP276" s="68"/>
    </row>
    <row r="277" spans="1:68" ht="42" customHeight="1" x14ac:dyDescent="0.3">
      <c r="A277" s="68"/>
      <c r="B277" s="77" t="s">
        <v>211</v>
      </c>
      <c r="C277" s="79"/>
      <c r="D277" s="223" t="str">
        <f>CONCATENATE(IF('Hidden Sheet 2 - result outputs'!C21&gt;0,'Hidden Sheet 2 - result outputs'!D21,""),IF('Hidden Sheet 2 - result outputs'!C22&gt;0,'Hidden Sheet 2 - result outputs'!D22,""))</f>
        <v/>
      </c>
      <c r="E277" s="223"/>
      <c r="F277" s="223"/>
      <c r="G277" s="223"/>
      <c r="H277" s="223"/>
      <c r="I277" s="223"/>
      <c r="J277" s="223"/>
      <c r="K277" s="223"/>
      <c r="L277" s="223"/>
      <c r="M277" s="223"/>
      <c r="N277" s="223"/>
      <c r="O277" s="223"/>
      <c r="P277" s="223"/>
      <c r="Q277" s="223"/>
      <c r="R277" s="223"/>
      <c r="S277" s="223"/>
      <c r="T277" s="223"/>
      <c r="U277" s="223"/>
      <c r="V277" s="223"/>
      <c r="W277" s="223"/>
      <c r="X277" s="223"/>
      <c r="Y277" s="223"/>
      <c r="Z277" s="223"/>
      <c r="AA277" s="223"/>
      <c r="AB277" s="223"/>
      <c r="AC277" s="223"/>
      <c r="AD277" s="223"/>
      <c r="AE277" s="223"/>
      <c r="AF277" s="223"/>
      <c r="AG277" s="223"/>
      <c r="AH277" s="223"/>
      <c r="AI277" s="223"/>
      <c r="AJ277" s="223"/>
      <c r="AK277" s="223"/>
      <c r="AL277" s="223"/>
      <c r="AM277" s="223"/>
      <c r="AN277" s="223"/>
      <c r="AO277" s="223"/>
      <c r="AP277" s="223"/>
      <c r="AQ277" s="223"/>
      <c r="AR277" s="223"/>
      <c r="AS277" s="223"/>
      <c r="AT277" s="223"/>
      <c r="AU277" s="223"/>
      <c r="AV277" s="223"/>
      <c r="AW277" s="223"/>
      <c r="AX277" s="223"/>
      <c r="AY277" s="223"/>
      <c r="AZ277" s="223"/>
      <c r="BA277" s="223"/>
      <c r="BB277" s="223"/>
      <c r="BC277" s="223"/>
      <c r="BD277" s="223"/>
      <c r="BE277" s="223"/>
      <c r="BF277" s="223"/>
      <c r="BG277" s="223"/>
      <c r="BH277" s="79"/>
      <c r="BI277" s="79"/>
      <c r="BJ277" s="79"/>
      <c r="BK277" s="79"/>
      <c r="BL277" s="79"/>
      <c r="BM277" s="79"/>
      <c r="BN277" s="79"/>
      <c r="BO277" s="78"/>
      <c r="BP277" s="68"/>
    </row>
    <row r="278" spans="1:68" ht="5.25" customHeight="1" x14ac:dyDescent="0.3">
      <c r="A278" s="68"/>
      <c r="B278" s="77"/>
      <c r="C278" s="68"/>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c r="AQ278" s="80"/>
      <c r="AR278" s="80"/>
      <c r="AS278" s="80"/>
      <c r="AT278" s="80"/>
      <c r="AU278" s="80"/>
      <c r="AV278" s="80"/>
      <c r="AW278" s="80"/>
      <c r="AX278" s="80"/>
      <c r="AY278" s="80"/>
      <c r="AZ278" s="80"/>
      <c r="BA278" s="80"/>
      <c r="BB278" s="80"/>
      <c r="BC278" s="80"/>
      <c r="BD278" s="80"/>
      <c r="BE278" s="80"/>
      <c r="BF278" s="80"/>
      <c r="BG278" s="80"/>
      <c r="BH278" s="68"/>
      <c r="BI278" s="68"/>
      <c r="BJ278" s="68"/>
      <c r="BK278" s="68"/>
      <c r="BL278" s="68"/>
      <c r="BM278" s="68"/>
      <c r="BN278" s="68"/>
      <c r="BO278" s="78"/>
      <c r="BP278" s="68"/>
    </row>
    <row r="279" spans="1:68" ht="39" customHeight="1" x14ac:dyDescent="0.3">
      <c r="A279" s="68"/>
      <c r="B279" s="77" t="s">
        <v>212</v>
      </c>
      <c r="C279" s="79"/>
      <c r="D279" s="223" t="str">
        <f>CONCATENATE(IF('Hidden Sheet 2 - result outputs'!C35&gt;0,'Hidden Sheet 2 - result outputs'!D35,""),IF('Hidden Sheet 2 - result outputs'!C36&gt;0,'Hidden Sheet 2 - result outputs'!D36,""),IF('Hidden Sheet 2 - result outputs'!C37&gt;0,'Hidden Sheet 2 - result outputs'!D37,""),IF('Hidden Sheet 2 - result outputs'!C38&gt;0,'Hidden Sheet 2 - result outputs'!D38,""))</f>
        <v/>
      </c>
      <c r="E279" s="223"/>
      <c r="F279" s="223"/>
      <c r="G279" s="223"/>
      <c r="H279" s="223"/>
      <c r="I279" s="223"/>
      <c r="J279" s="223"/>
      <c r="K279" s="223"/>
      <c r="L279" s="223"/>
      <c r="M279" s="223"/>
      <c r="N279" s="223"/>
      <c r="O279" s="223"/>
      <c r="P279" s="223"/>
      <c r="Q279" s="223"/>
      <c r="R279" s="223"/>
      <c r="S279" s="223"/>
      <c r="T279" s="223"/>
      <c r="U279" s="223"/>
      <c r="V279" s="223"/>
      <c r="W279" s="223"/>
      <c r="X279" s="223"/>
      <c r="Y279" s="223"/>
      <c r="Z279" s="223"/>
      <c r="AA279" s="223"/>
      <c r="AB279" s="223"/>
      <c r="AC279" s="223"/>
      <c r="AD279" s="223"/>
      <c r="AE279" s="223"/>
      <c r="AF279" s="223"/>
      <c r="AG279" s="223"/>
      <c r="AH279" s="223"/>
      <c r="AI279" s="223"/>
      <c r="AJ279" s="223"/>
      <c r="AK279" s="223"/>
      <c r="AL279" s="223"/>
      <c r="AM279" s="223"/>
      <c r="AN279" s="223"/>
      <c r="AO279" s="223"/>
      <c r="AP279" s="223"/>
      <c r="AQ279" s="223"/>
      <c r="AR279" s="223"/>
      <c r="AS279" s="223"/>
      <c r="AT279" s="223"/>
      <c r="AU279" s="223"/>
      <c r="AV279" s="223"/>
      <c r="AW279" s="223"/>
      <c r="AX279" s="223"/>
      <c r="AY279" s="223"/>
      <c r="AZ279" s="223"/>
      <c r="BA279" s="223"/>
      <c r="BB279" s="223"/>
      <c r="BC279" s="223"/>
      <c r="BD279" s="223"/>
      <c r="BE279" s="223"/>
      <c r="BF279" s="223"/>
      <c r="BG279" s="223"/>
      <c r="BH279" s="79"/>
      <c r="BI279" s="79"/>
      <c r="BJ279" s="79"/>
      <c r="BK279" s="79"/>
      <c r="BL279" s="79"/>
      <c r="BM279" s="79"/>
      <c r="BN279" s="79"/>
      <c r="BO279" s="78"/>
      <c r="BP279" s="68"/>
    </row>
    <row r="280" spans="1:68" ht="5.25" customHeight="1" x14ac:dyDescent="0.3">
      <c r="A280" s="68"/>
      <c r="B280" s="77"/>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8"/>
      <c r="AZ280" s="68"/>
      <c r="BA280" s="68"/>
      <c r="BB280" s="68"/>
      <c r="BC280" s="68"/>
      <c r="BD280" s="68"/>
      <c r="BE280" s="68"/>
      <c r="BF280" s="68"/>
      <c r="BG280" s="68"/>
      <c r="BH280" s="68"/>
      <c r="BI280" s="68"/>
      <c r="BJ280" s="68"/>
      <c r="BK280" s="68"/>
      <c r="BL280" s="68"/>
      <c r="BM280" s="68"/>
      <c r="BN280" s="68"/>
      <c r="BO280" s="78"/>
      <c r="BP280" s="68"/>
    </row>
    <row r="281" spans="1:68" ht="165.75" customHeight="1" x14ac:dyDescent="0.3">
      <c r="A281" s="68"/>
      <c r="B281" s="81" t="s">
        <v>213</v>
      </c>
      <c r="C281" s="82"/>
      <c r="D281" s="224" t="str">
        <f>CONCATENATE((IF('Hidden Sheet 2 - result outputs'!C27&gt;0,'Hidden Sheet 2 - result outputs'!D27,"")),(IF('Hidden Sheet 2 - result outputs'!C29&gt;0,'Hidden Sheet 2 - result outputs'!D29,"")),(IF('Hidden Sheet 2 - result outputs'!C30&gt;0,'Hidden Sheet 2 - result outputs'!D30,"")),(IF('Hidden Sheet 2 - result outputs'!C31&gt;0,'Hidden Sheet 2 - result outputs'!D31,"")),(IF('Hidden Sheet 2 - result outputs'!C32&gt;0,'Hidden Sheet 2 - result outputs'!D32,"")),(IF('Hidden Sheet 2 - result outputs'!C33&gt;0,'Hidden Sheet 2 - result outputs'!D33,"")))</f>
        <v/>
      </c>
      <c r="E281" s="224"/>
      <c r="F281" s="224"/>
      <c r="G281" s="224"/>
      <c r="H281" s="224"/>
      <c r="I281" s="224"/>
      <c r="J281" s="224"/>
      <c r="K281" s="224"/>
      <c r="L281" s="224"/>
      <c r="M281" s="224"/>
      <c r="N281" s="224"/>
      <c r="O281" s="224"/>
      <c r="P281" s="224"/>
      <c r="Q281" s="224"/>
      <c r="R281" s="224"/>
      <c r="S281" s="224"/>
      <c r="T281" s="224"/>
      <c r="U281" s="224"/>
      <c r="V281" s="224"/>
      <c r="W281" s="224"/>
      <c r="X281" s="224"/>
      <c r="Y281" s="224"/>
      <c r="Z281" s="224"/>
      <c r="AA281" s="224"/>
      <c r="AB281" s="224"/>
      <c r="AC281" s="224"/>
      <c r="AD281" s="224"/>
      <c r="AE281" s="224"/>
      <c r="AF281" s="224"/>
      <c r="AG281" s="224"/>
      <c r="AH281" s="224"/>
      <c r="AI281" s="224"/>
      <c r="AJ281" s="224"/>
      <c r="AK281" s="224"/>
      <c r="AL281" s="224"/>
      <c r="AM281" s="224"/>
      <c r="AN281" s="224"/>
      <c r="AO281" s="224"/>
      <c r="AP281" s="224"/>
      <c r="AQ281" s="224"/>
      <c r="AR281" s="224"/>
      <c r="AS281" s="224"/>
      <c r="AT281" s="224"/>
      <c r="AU281" s="224"/>
      <c r="AV281" s="224"/>
      <c r="AW281" s="224"/>
      <c r="AX281" s="224"/>
      <c r="AY281" s="224"/>
      <c r="AZ281" s="224"/>
      <c r="BA281" s="224"/>
      <c r="BB281" s="224"/>
      <c r="BC281" s="224"/>
      <c r="BD281" s="224"/>
      <c r="BE281" s="224"/>
      <c r="BF281" s="224"/>
      <c r="BG281" s="224"/>
      <c r="BH281" s="82"/>
      <c r="BI281" s="82"/>
      <c r="BJ281" s="82"/>
      <c r="BK281" s="82"/>
      <c r="BL281" s="82"/>
      <c r="BM281" s="82"/>
      <c r="BN281" s="82"/>
      <c r="BO281" s="83"/>
      <c r="BP281" s="68"/>
    </row>
    <row r="282" spans="1:68" ht="5.25" customHeight="1" x14ac:dyDescent="0.3">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c r="AW282" s="68"/>
      <c r="AX282" s="68"/>
      <c r="AY282" s="68"/>
      <c r="AZ282" s="68"/>
      <c r="BA282" s="68"/>
      <c r="BB282" s="68"/>
      <c r="BC282" s="68"/>
      <c r="BD282" s="68"/>
      <c r="BE282" s="68"/>
      <c r="BF282" s="68"/>
      <c r="BG282" s="68"/>
      <c r="BH282" s="68"/>
      <c r="BI282" s="68"/>
      <c r="BJ282" s="68"/>
      <c r="BK282" s="68"/>
      <c r="BL282" s="68"/>
      <c r="BM282" s="68"/>
      <c r="BN282" s="68"/>
      <c r="BO282" s="68"/>
      <c r="BP282" s="68"/>
    </row>
    <row r="283" spans="1:68" x14ac:dyDescent="0.3">
      <c r="A283" s="68"/>
      <c r="B283" s="68"/>
      <c r="C283" s="68"/>
      <c r="D283" s="212"/>
      <c r="E283" s="212"/>
      <c r="F283" s="212"/>
      <c r="G283" s="212"/>
      <c r="H283" s="212"/>
      <c r="I283" s="212"/>
      <c r="J283" s="212"/>
      <c r="K283" s="212"/>
      <c r="L283" s="212"/>
      <c r="M283" s="212"/>
      <c r="N283" s="212"/>
      <c r="O283" s="212"/>
      <c r="P283" s="212"/>
      <c r="Q283" s="212"/>
      <c r="R283" s="212"/>
      <c r="S283" s="212"/>
      <c r="T283" s="212"/>
      <c r="U283" s="212"/>
      <c r="V283" s="212"/>
      <c r="W283" s="212"/>
      <c r="X283" s="212"/>
      <c r="Y283" s="212"/>
      <c r="Z283" s="212"/>
      <c r="AA283" s="212"/>
      <c r="AB283" s="212"/>
      <c r="AC283" s="212"/>
      <c r="AD283" s="212"/>
      <c r="AE283" s="212"/>
      <c r="AF283" s="212"/>
      <c r="AG283" s="212"/>
      <c r="AH283" s="212"/>
      <c r="AI283" s="212"/>
      <c r="AJ283" s="212"/>
      <c r="AK283" s="212"/>
      <c r="AL283" s="212"/>
      <c r="AM283" s="212"/>
      <c r="AN283" s="212"/>
      <c r="AO283" s="212"/>
      <c r="AP283" s="212"/>
      <c r="AQ283" s="212"/>
      <c r="AR283" s="212"/>
      <c r="AS283" s="212"/>
      <c r="AT283" s="212"/>
      <c r="AU283" s="212"/>
      <c r="AV283" s="212"/>
      <c r="AW283" s="212"/>
      <c r="AX283" s="212"/>
      <c r="AY283" s="212"/>
      <c r="AZ283" s="212"/>
      <c r="BA283" s="212"/>
      <c r="BB283" s="212"/>
      <c r="BC283" s="212"/>
      <c r="BD283" s="212"/>
      <c r="BE283" s="212"/>
      <c r="BF283" s="212"/>
      <c r="BG283" s="212"/>
      <c r="BH283" s="68"/>
      <c r="BI283" s="68"/>
      <c r="BJ283" s="68"/>
      <c r="BK283" s="68"/>
      <c r="BL283" s="68"/>
      <c r="BM283" s="68"/>
      <c r="BN283" s="68"/>
      <c r="BO283" s="68"/>
      <c r="BP283" s="68"/>
    </row>
    <row r="284" spans="1:68" ht="5.25" customHeight="1" x14ac:dyDescent="0.3">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c r="AW284" s="68"/>
      <c r="AX284" s="68"/>
      <c r="AY284" s="68"/>
      <c r="AZ284" s="68"/>
      <c r="BA284" s="68"/>
      <c r="BB284" s="68"/>
      <c r="BC284" s="68"/>
      <c r="BD284" s="68"/>
      <c r="BE284" s="68"/>
      <c r="BF284" s="68"/>
      <c r="BG284" s="68"/>
      <c r="BH284" s="68"/>
      <c r="BI284" s="68"/>
      <c r="BJ284" s="68"/>
      <c r="BK284" s="68"/>
      <c r="BL284" s="68"/>
      <c r="BM284" s="68"/>
      <c r="BN284" s="68"/>
      <c r="BO284" s="68"/>
      <c r="BP284" s="68"/>
    </row>
    <row r="285" spans="1:68" x14ac:dyDescent="0.3">
      <c r="A285" s="68"/>
      <c r="B285" s="68"/>
      <c r="C285" s="68"/>
      <c r="D285" s="212"/>
      <c r="E285" s="212"/>
      <c r="F285" s="212"/>
      <c r="G285" s="212"/>
      <c r="H285" s="212"/>
      <c r="I285" s="212"/>
      <c r="J285" s="212"/>
      <c r="K285" s="212"/>
      <c r="L285" s="212"/>
      <c r="M285" s="212"/>
      <c r="N285" s="212"/>
      <c r="O285" s="212"/>
      <c r="P285" s="212"/>
      <c r="Q285" s="212"/>
      <c r="R285" s="212"/>
      <c r="S285" s="212"/>
      <c r="T285" s="212"/>
      <c r="U285" s="212"/>
      <c r="V285" s="212"/>
      <c r="W285" s="212"/>
      <c r="X285" s="212"/>
      <c r="Y285" s="212"/>
      <c r="Z285" s="212"/>
      <c r="AA285" s="212"/>
      <c r="AB285" s="212"/>
      <c r="AC285" s="212"/>
      <c r="AD285" s="212"/>
      <c r="AE285" s="212"/>
      <c r="AF285" s="212"/>
      <c r="AG285" s="212"/>
      <c r="AH285" s="212"/>
      <c r="AI285" s="212"/>
      <c r="AJ285" s="212"/>
      <c r="AK285" s="212"/>
      <c r="AL285" s="212"/>
      <c r="AM285" s="212"/>
      <c r="AN285" s="212"/>
      <c r="AO285" s="212"/>
      <c r="AP285" s="212"/>
      <c r="AQ285" s="212"/>
      <c r="AR285" s="212"/>
      <c r="AS285" s="212"/>
      <c r="AT285" s="212"/>
      <c r="AU285" s="212"/>
      <c r="AV285" s="212"/>
      <c r="AW285" s="212"/>
      <c r="AX285" s="212"/>
      <c r="AY285" s="212"/>
      <c r="AZ285" s="212"/>
      <c r="BA285" s="212"/>
      <c r="BB285" s="212"/>
      <c r="BC285" s="212"/>
      <c r="BD285" s="212"/>
      <c r="BE285" s="212"/>
      <c r="BF285" s="212"/>
      <c r="BG285" s="212"/>
      <c r="BH285" s="68"/>
      <c r="BI285" s="68"/>
      <c r="BJ285" s="68"/>
      <c r="BK285" s="68"/>
      <c r="BL285" s="68"/>
      <c r="BM285" s="68"/>
      <c r="BN285" s="68"/>
      <c r="BO285" s="68"/>
      <c r="BP285" s="68"/>
    </row>
  </sheetData>
  <sheetProtection sheet="1" selectLockedCells="1"/>
  <mergeCells count="147">
    <mergeCell ref="D275:BG275"/>
    <mergeCell ref="D277:BG277"/>
    <mergeCell ref="D279:BG279"/>
    <mergeCell ref="D281:BG281"/>
    <mergeCell ref="D283:BG283"/>
    <mergeCell ref="D285:BG285"/>
    <mergeCell ref="D264:G264"/>
    <mergeCell ref="H264:BN264"/>
    <mergeCell ref="D267:BO267"/>
    <mergeCell ref="D269:BG269"/>
    <mergeCell ref="D271:BG271"/>
    <mergeCell ref="D273:BG273"/>
    <mergeCell ref="F256:R256"/>
    <mergeCell ref="W256:AI256"/>
    <mergeCell ref="D258:BO258"/>
    <mergeCell ref="D260:G260"/>
    <mergeCell ref="H260:BN260"/>
    <mergeCell ref="D262:G262"/>
    <mergeCell ref="H262:BN262"/>
    <mergeCell ref="F250:R250"/>
    <mergeCell ref="W250:AI250"/>
    <mergeCell ref="F252:R252"/>
    <mergeCell ref="W252:AI252"/>
    <mergeCell ref="F254:R254"/>
    <mergeCell ref="W254:AI254"/>
    <mergeCell ref="D242:G242"/>
    <mergeCell ref="I242:BO242"/>
    <mergeCell ref="D244:G244"/>
    <mergeCell ref="I244:BO244"/>
    <mergeCell ref="D246:BO246"/>
    <mergeCell ref="F248:R248"/>
    <mergeCell ref="W248:AI248"/>
    <mergeCell ref="N226:BI226"/>
    <mergeCell ref="N228:BI228"/>
    <mergeCell ref="N230:BI230"/>
    <mergeCell ref="N232:BI232"/>
    <mergeCell ref="N234:BI234"/>
    <mergeCell ref="N213:BI213"/>
    <mergeCell ref="N215:BI215"/>
    <mergeCell ref="D218:AA218"/>
    <mergeCell ref="N220:BI220"/>
    <mergeCell ref="N222:BI222"/>
    <mergeCell ref="N224:BO224"/>
    <mergeCell ref="D201:AA201"/>
    <mergeCell ref="N203:BI203"/>
    <mergeCell ref="N205:BI205"/>
    <mergeCell ref="N207:BO207"/>
    <mergeCell ref="N209:BI209"/>
    <mergeCell ref="N211:BI211"/>
    <mergeCell ref="N190:BI190"/>
    <mergeCell ref="N192:BO192"/>
    <mergeCell ref="N194:BI194"/>
    <mergeCell ref="N196:BI196"/>
    <mergeCell ref="N198:BI198"/>
    <mergeCell ref="N179:BI179"/>
    <mergeCell ref="N181:BI181"/>
    <mergeCell ref="N183:BI183"/>
    <mergeCell ref="N185:BI185"/>
    <mergeCell ref="D188:AA188"/>
    <mergeCell ref="N166:BI166"/>
    <mergeCell ref="N168:BI168"/>
    <mergeCell ref="D171:AA171"/>
    <mergeCell ref="N173:BI173"/>
    <mergeCell ref="N175:BI175"/>
    <mergeCell ref="N177:BO177"/>
    <mergeCell ref="N154:BO154"/>
    <mergeCell ref="N156:BI156"/>
    <mergeCell ref="N158:BI158"/>
    <mergeCell ref="N160:BI160"/>
    <mergeCell ref="N162:BI162"/>
    <mergeCell ref="N164:BI164"/>
    <mergeCell ref="N145:BI145"/>
    <mergeCell ref="N147:BI147"/>
    <mergeCell ref="D148:AA148"/>
    <mergeCell ref="N150:BI150"/>
    <mergeCell ref="N152:BI152"/>
    <mergeCell ref="N133:BI133"/>
    <mergeCell ref="N135:BO135"/>
    <mergeCell ref="N137:BI137"/>
    <mergeCell ref="N139:BI139"/>
    <mergeCell ref="N141:BI141"/>
    <mergeCell ref="N143:BI143"/>
    <mergeCell ref="N120:BI120"/>
    <mergeCell ref="N122:BI122"/>
    <mergeCell ref="N124:BI124"/>
    <mergeCell ref="N126:BI126"/>
    <mergeCell ref="D129:AA129"/>
    <mergeCell ref="N131:BI131"/>
    <mergeCell ref="N114:BI114"/>
    <mergeCell ref="N116:BI116"/>
    <mergeCell ref="N118:BI118"/>
    <mergeCell ref="N103:BI103"/>
    <mergeCell ref="D106:AA106"/>
    <mergeCell ref="N108:BI108"/>
    <mergeCell ref="N110:BI110"/>
    <mergeCell ref="N112:BO112"/>
    <mergeCell ref="N95:BI95"/>
    <mergeCell ref="N97:BI97"/>
    <mergeCell ref="N99:BI99"/>
    <mergeCell ref="N101:BI101"/>
    <mergeCell ref="N82:BI82"/>
    <mergeCell ref="N84:BO84"/>
    <mergeCell ref="N86:BI86"/>
    <mergeCell ref="N88:BI88"/>
    <mergeCell ref="N90:BI90"/>
    <mergeCell ref="N92:BI92"/>
    <mergeCell ref="N69:BI69"/>
    <mergeCell ref="N71:BI71"/>
    <mergeCell ref="N73:BI73"/>
    <mergeCell ref="N75:BI75"/>
    <mergeCell ref="D78:AA78"/>
    <mergeCell ref="N80:BI80"/>
    <mergeCell ref="N57:BI57"/>
    <mergeCell ref="N59:BO59"/>
    <mergeCell ref="N61:BI61"/>
    <mergeCell ref="N63:BI63"/>
    <mergeCell ref="N65:BI65"/>
    <mergeCell ref="N67:BI67"/>
    <mergeCell ref="N45:BI45"/>
    <mergeCell ref="N47:BI47"/>
    <mergeCell ref="N49:BI49"/>
    <mergeCell ref="D53:AA53"/>
    <mergeCell ref="N55:BI55"/>
    <mergeCell ref="C4:AU5"/>
    <mergeCell ref="C7:P7"/>
    <mergeCell ref="N33:BI33"/>
    <mergeCell ref="N35:BI35"/>
    <mergeCell ref="N37:BI37"/>
    <mergeCell ref="N39:BI39"/>
    <mergeCell ref="N41:BI41"/>
    <mergeCell ref="N43:BI43"/>
    <mergeCell ref="D23:AA23"/>
    <mergeCell ref="N25:BI25"/>
    <mergeCell ref="N27:BI27"/>
    <mergeCell ref="N29:BO29"/>
    <mergeCell ref="N31:BI31"/>
    <mergeCell ref="C13:L13"/>
    <mergeCell ref="N20:BI20"/>
    <mergeCell ref="C8:P8"/>
    <mergeCell ref="C9:P9"/>
    <mergeCell ref="C10:P10"/>
    <mergeCell ref="C11:P11"/>
    <mergeCell ref="T7:AG7"/>
    <mergeCell ref="T8:AG8"/>
    <mergeCell ref="T9:AG9"/>
    <mergeCell ref="T10:AG10"/>
    <mergeCell ref="T11:AG11"/>
  </mergeCells>
  <conditionalFormatting sqref="D20 D25 D27 D29 D31 D33 D35 D37 D39 D41 D43 D45 D47 D49 D55 D57 D59 D61 D63 D65 D67 D69 D71 D73 D75 D80 D82 D84 D86 D88 D90 D92 D95 D97 D99 D101 D103 D108 D110 D112 D114 D116 D118 D120 D122 D124 D126 D131 D133 D135 D137 D139 D141 D143 D145 D150 D152 D154 D156 D158 D160 D162 D164 D166 D168 D173 D175 D177 D179 D181 D183 D185 D190 D192 D194 D196 D198 D203 D205 D207 D209 D211 D213 D215 D220 D222 D224 D226 D228 D230 D232 D234">
    <cfRule type="cellIs" dxfId="1" priority="2" operator="equal">
      <formula>"x"</formula>
    </cfRule>
  </conditionalFormatting>
  <conditionalFormatting sqref="G20 G25 G27 G29 G31 G33 G35 G37 G39 G41 G43 G45 G47 G49 G55 G57 G59 G61 G63 G65 G67 G69 G71 G73 G75 G80 G82 G84 G86 G88 G90 G92 G95 G97 G99 G101 G103 G108 G110 G112 G114 G116 G118 G120 G122 G124 G126 G131 G133 G135 G137 G139 G141 G143 G145 G150 G152 G154 G156 G158 G160 G162 G164 G166 G168 G173 G175 G177 G179 G181 G183 G185 G190 G192 G194 G196 G198 G203 G205 G207 G209 G211 G213 G215 G220 G222 G224 G226 G228 G230 G232 G234">
    <cfRule type="cellIs" dxfId="0" priority="1" operator="equal">
      <formula>"x"</formula>
    </cfRule>
  </conditionalFormatting>
  <pageMargins left="0.7" right="0.7" top="0.75" bottom="0.75" header="0.3" footer="0.3"/>
  <pageSetup scale="46" orientation="portrait" horizontalDpi="4294967293" r:id="rId1"/>
  <rowBreaks count="2" manualBreakCount="2">
    <brk id="77" max="16383" man="1"/>
    <brk id="19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2BF4-A965-4E3C-AE5B-4135638BB480}">
  <dimension ref="A3:BP204"/>
  <sheetViews>
    <sheetView zoomScale="85" zoomScaleNormal="85" workbookViewId="0">
      <selection activeCell="G35" sqref="G35"/>
    </sheetView>
  </sheetViews>
  <sheetFormatPr defaultColWidth="8.88671875" defaultRowHeight="14.4" x14ac:dyDescent="0.3"/>
  <cols>
    <col min="1" max="130" width="2.6640625" style="3" customWidth="1"/>
    <col min="131" max="16384" width="8.88671875" style="3"/>
  </cols>
  <sheetData>
    <row r="3" spans="1:68" ht="25.8" x14ac:dyDescent="0.5">
      <c r="B3" s="96" t="s">
        <v>214</v>
      </c>
    </row>
    <row r="5" spans="1:68" x14ac:dyDescent="0.3">
      <c r="A5" s="227" t="s">
        <v>215</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row>
    <row r="7" spans="1:68" x14ac:dyDescent="0.3">
      <c r="A7" s="228" t="s">
        <v>216</v>
      </c>
      <c r="B7" s="228"/>
      <c r="C7" s="228"/>
      <c r="D7" s="228"/>
      <c r="E7" s="228"/>
      <c r="F7" s="228"/>
      <c r="G7" s="228"/>
      <c r="H7" s="228"/>
      <c r="I7" s="229"/>
      <c r="J7" s="230"/>
      <c r="K7" s="230"/>
      <c r="L7" s="230"/>
      <c r="M7" s="230"/>
      <c r="N7" s="230"/>
      <c r="O7" s="230"/>
      <c r="P7" s="230"/>
      <c r="Q7" s="230"/>
      <c r="R7" s="230"/>
      <c r="S7" s="230"/>
      <c r="T7" s="230"/>
      <c r="U7" s="230"/>
      <c r="V7" s="230"/>
      <c r="W7" s="230"/>
      <c r="X7" s="230"/>
      <c r="Y7" s="231"/>
      <c r="AB7" s="228" t="s">
        <v>217</v>
      </c>
      <c r="AC7" s="228"/>
      <c r="AD7" s="228"/>
      <c r="AE7" s="228"/>
      <c r="AF7" s="228"/>
      <c r="AG7" s="228"/>
      <c r="AH7" s="228"/>
      <c r="AI7" s="228"/>
      <c r="AJ7" s="228"/>
      <c r="AK7" s="228"/>
      <c r="AL7" s="228"/>
      <c r="AM7" s="228"/>
      <c r="AN7" s="234"/>
      <c r="AO7" s="235"/>
      <c r="AP7" s="235"/>
      <c r="AQ7" s="235"/>
      <c r="AR7" s="235"/>
      <c r="AS7" s="235"/>
      <c r="AT7" s="235"/>
      <c r="AU7" s="235"/>
      <c r="AV7" s="235"/>
      <c r="AW7" s="235"/>
      <c r="AX7" s="235"/>
      <c r="AY7" s="235"/>
      <c r="AZ7" s="235"/>
      <c r="BA7" s="236"/>
    </row>
    <row r="9" spans="1:68" x14ac:dyDescent="0.3">
      <c r="A9" s="228" t="s">
        <v>218</v>
      </c>
      <c r="B9" s="228"/>
      <c r="C9" s="228"/>
      <c r="D9" s="228"/>
      <c r="E9" s="228"/>
      <c r="F9" s="228"/>
      <c r="G9" s="228"/>
      <c r="H9" s="228"/>
      <c r="I9" s="229"/>
      <c r="J9" s="230"/>
      <c r="K9" s="230"/>
      <c r="L9" s="230"/>
      <c r="M9" s="230"/>
      <c r="N9" s="230"/>
      <c r="O9" s="230"/>
      <c r="P9" s="230"/>
      <c r="Q9" s="230"/>
      <c r="R9" s="230"/>
      <c r="S9" s="230"/>
      <c r="T9" s="230"/>
      <c r="U9" s="230"/>
      <c r="V9" s="230"/>
      <c r="W9" s="230"/>
      <c r="X9" s="230"/>
      <c r="Y9" s="231"/>
      <c r="AB9" s="228" t="s">
        <v>219</v>
      </c>
      <c r="AC9" s="228"/>
      <c r="AD9" s="228"/>
      <c r="AE9" s="228"/>
      <c r="AF9" s="228"/>
      <c r="AG9" s="228"/>
      <c r="AH9" s="228"/>
      <c r="AI9" s="229"/>
      <c r="AJ9" s="230"/>
      <c r="AK9" s="230"/>
      <c r="AL9" s="230"/>
      <c r="AM9" s="230"/>
      <c r="AN9" s="230"/>
      <c r="AO9" s="230"/>
      <c r="AP9" s="230"/>
      <c r="AQ9" s="230"/>
      <c r="AR9" s="230"/>
      <c r="AS9" s="230"/>
      <c r="AT9" s="230"/>
      <c r="AU9" s="230"/>
      <c r="AV9" s="230"/>
      <c r="AW9" s="230"/>
      <c r="AX9" s="230"/>
      <c r="AY9" s="230"/>
      <c r="AZ9" s="230"/>
      <c r="BA9" s="231"/>
    </row>
    <row r="11" spans="1:68" x14ac:dyDescent="0.3">
      <c r="A11" s="228" t="s">
        <v>220</v>
      </c>
      <c r="B11" s="228"/>
      <c r="C11" s="228"/>
      <c r="D11" s="228"/>
      <c r="E11" s="228"/>
      <c r="F11" s="228"/>
      <c r="G11" s="228"/>
      <c r="H11" s="228"/>
      <c r="I11" s="263"/>
      <c r="J11" s="264"/>
      <c r="K11" s="264"/>
      <c r="L11" s="264"/>
      <c r="M11" s="264"/>
      <c r="N11" s="264"/>
      <c r="O11" s="264"/>
      <c r="P11" s="264"/>
      <c r="Q11" s="264"/>
      <c r="R11" s="264"/>
      <c r="S11" s="264"/>
      <c r="T11" s="264"/>
      <c r="U11" s="264"/>
      <c r="V11" s="264"/>
      <c r="W11" s="264"/>
      <c r="X11" s="264"/>
      <c r="Y11" s="265"/>
      <c r="AB11" s="233" t="s">
        <v>221</v>
      </c>
      <c r="AC11" s="233"/>
      <c r="AD11" s="233"/>
      <c r="AE11" s="233"/>
      <c r="AF11" s="233"/>
      <c r="AG11" s="233"/>
      <c r="AH11" s="233"/>
      <c r="AI11" s="233"/>
      <c r="AJ11" s="233"/>
      <c r="AK11" s="229"/>
      <c r="AL11" s="230"/>
      <c r="AM11" s="230"/>
      <c r="AN11" s="230"/>
      <c r="AO11" s="230"/>
      <c r="AP11" s="230"/>
      <c r="AQ11" s="230"/>
      <c r="AR11" s="230"/>
      <c r="AS11" s="230"/>
      <c r="AT11" s="230"/>
      <c r="AU11" s="230"/>
      <c r="AV11" s="230"/>
      <c r="AW11" s="230"/>
      <c r="AX11" s="230"/>
      <c r="AY11" s="230"/>
      <c r="AZ11" s="230"/>
      <c r="BA11" s="231"/>
    </row>
    <row r="13" spans="1:68" x14ac:dyDescent="0.3">
      <c r="A13" s="266" t="s">
        <v>222</v>
      </c>
      <c r="B13" s="266"/>
      <c r="C13" s="266"/>
      <c r="D13" s="266"/>
      <c r="E13" s="266"/>
      <c r="F13" s="266"/>
      <c r="G13" s="266"/>
      <c r="H13" s="266"/>
      <c r="I13" s="266"/>
      <c r="J13" s="266"/>
      <c r="K13" s="266"/>
      <c r="L13" s="266"/>
      <c r="M13" s="266"/>
      <c r="N13" s="266"/>
      <c r="O13" s="266"/>
      <c r="P13" s="266"/>
      <c r="Q13" s="266"/>
      <c r="R13" s="266"/>
      <c r="S13" s="266"/>
      <c r="T13" s="266"/>
      <c r="V13" s="229"/>
      <c r="W13" s="230"/>
      <c r="X13" s="230"/>
      <c r="Y13" s="230"/>
      <c r="Z13" s="230"/>
      <c r="AA13" s="230"/>
      <c r="AB13" s="230"/>
      <c r="AC13" s="230"/>
      <c r="AD13" s="230"/>
      <c r="AE13" s="230"/>
      <c r="AF13" s="230"/>
      <c r="AG13" s="231"/>
    </row>
    <row r="15" spans="1:68" x14ac:dyDescent="0.3">
      <c r="B15" s="93" t="s">
        <v>223</v>
      </c>
    </row>
    <row r="17" spans="2:60" x14ac:dyDescent="0.3">
      <c r="B17" s="49"/>
      <c r="D17" s="228" t="s">
        <v>224</v>
      </c>
      <c r="E17" s="228"/>
      <c r="F17" s="228"/>
      <c r="G17" s="228"/>
      <c r="H17" s="228"/>
      <c r="I17" s="228"/>
      <c r="J17" s="228"/>
      <c r="K17" s="228"/>
      <c r="L17" s="228"/>
      <c r="M17" s="228"/>
      <c r="N17" s="228"/>
      <c r="O17" s="228"/>
      <c r="P17" s="49"/>
      <c r="R17" s="232" t="s">
        <v>225</v>
      </c>
      <c r="S17" s="232"/>
      <c r="T17" s="232"/>
      <c r="U17" s="232"/>
      <c r="V17" s="232"/>
      <c r="W17" s="232"/>
      <c r="X17" s="232"/>
      <c r="Y17" s="232"/>
      <c r="Z17" s="232"/>
      <c r="AA17" s="232"/>
      <c r="AB17" s="232"/>
      <c r="AC17" s="232"/>
      <c r="AD17" s="49"/>
      <c r="AF17" s="232" t="s">
        <v>226</v>
      </c>
      <c r="AG17" s="232"/>
      <c r="AH17" s="232"/>
      <c r="AI17" s="232"/>
      <c r="AJ17" s="232"/>
      <c r="AK17" s="232"/>
      <c r="AL17" s="232"/>
      <c r="AM17" s="232"/>
      <c r="AN17" s="232"/>
      <c r="AO17" s="232"/>
      <c r="AP17" s="232"/>
      <c r="AQ17" s="49"/>
      <c r="AS17" s="237" t="s">
        <v>227</v>
      </c>
      <c r="AT17" s="237"/>
      <c r="AU17" s="237"/>
      <c r="AV17" s="260"/>
      <c r="AW17" s="260"/>
      <c r="AX17" s="260"/>
      <c r="AY17" s="260"/>
      <c r="AZ17" s="260"/>
      <c r="BA17" s="260"/>
      <c r="BB17" s="260"/>
      <c r="BC17" s="260"/>
      <c r="BD17" s="260"/>
      <c r="BE17" s="260"/>
      <c r="BF17" s="260"/>
      <c r="BG17" s="260"/>
      <c r="BH17" s="260"/>
    </row>
    <row r="18" spans="2:60" x14ac:dyDescent="0.3">
      <c r="AV18" s="260"/>
      <c r="AW18" s="260"/>
      <c r="AX18" s="260"/>
      <c r="AY18" s="260"/>
      <c r="AZ18" s="260"/>
      <c r="BA18" s="260"/>
      <c r="BB18" s="260"/>
      <c r="BC18" s="260"/>
      <c r="BD18" s="260"/>
      <c r="BE18" s="260"/>
      <c r="BF18" s="260"/>
      <c r="BG18" s="260"/>
      <c r="BH18" s="260"/>
    </row>
    <row r="19" spans="2:60" x14ac:dyDescent="0.3">
      <c r="B19" s="49"/>
      <c r="D19" s="237" t="s">
        <v>228</v>
      </c>
      <c r="E19" s="237"/>
      <c r="F19" s="237"/>
      <c r="G19" s="237"/>
      <c r="H19" s="237"/>
      <c r="I19" s="237"/>
      <c r="J19" s="237"/>
      <c r="K19" s="237"/>
      <c r="L19" s="237"/>
      <c r="M19" s="237"/>
      <c r="N19" s="237"/>
      <c r="O19" s="237"/>
      <c r="P19" s="49"/>
      <c r="R19" s="232" t="s">
        <v>229</v>
      </c>
      <c r="S19" s="232"/>
      <c r="T19" s="232"/>
      <c r="U19" s="232"/>
      <c r="V19" s="232"/>
      <c r="W19" s="232"/>
      <c r="X19" s="232"/>
      <c r="Y19" s="232"/>
      <c r="Z19" s="232"/>
      <c r="AA19" s="232"/>
      <c r="AB19" s="232"/>
      <c r="AC19" s="232"/>
      <c r="AD19" s="49"/>
      <c r="AF19" s="232" t="s">
        <v>230</v>
      </c>
      <c r="AG19" s="232"/>
      <c r="AH19" s="232"/>
      <c r="AI19" s="232"/>
      <c r="AJ19" s="232"/>
      <c r="AK19" s="232"/>
      <c r="AL19" s="232"/>
      <c r="AM19" s="232"/>
      <c r="AN19" s="232"/>
      <c r="AO19" s="232"/>
      <c r="AP19" s="232"/>
      <c r="AV19" s="260"/>
      <c r="AW19" s="260"/>
      <c r="AX19" s="260"/>
      <c r="AY19" s="260"/>
      <c r="AZ19" s="260"/>
      <c r="BA19" s="260"/>
      <c r="BB19" s="260"/>
      <c r="BC19" s="260"/>
      <c r="BD19" s="260"/>
      <c r="BE19" s="260"/>
      <c r="BF19" s="260"/>
      <c r="BG19" s="260"/>
      <c r="BH19" s="260"/>
    </row>
    <row r="20" spans="2:60" x14ac:dyDescent="0.3">
      <c r="AV20" s="260"/>
      <c r="AW20" s="260"/>
      <c r="AX20" s="260"/>
      <c r="AY20" s="260"/>
      <c r="AZ20" s="260"/>
      <c r="BA20" s="260"/>
      <c r="BB20" s="260"/>
      <c r="BC20" s="260"/>
      <c r="BD20" s="260"/>
      <c r="BE20" s="260"/>
      <c r="BF20" s="260"/>
      <c r="BG20" s="260"/>
      <c r="BH20" s="260"/>
    </row>
    <row r="21" spans="2:60" x14ac:dyDescent="0.3">
      <c r="B21" s="49"/>
      <c r="D21" s="237" t="s">
        <v>231</v>
      </c>
      <c r="E21" s="237"/>
      <c r="F21" s="237"/>
      <c r="G21" s="237"/>
      <c r="H21" s="237"/>
      <c r="I21" s="237"/>
      <c r="J21" s="237"/>
      <c r="K21" s="237"/>
      <c r="L21" s="237"/>
      <c r="M21" s="237"/>
      <c r="N21" s="237"/>
      <c r="O21" s="237"/>
      <c r="P21" s="49"/>
      <c r="R21" s="232" t="s">
        <v>232</v>
      </c>
      <c r="S21" s="232"/>
      <c r="T21" s="232"/>
      <c r="U21" s="232"/>
      <c r="V21" s="232"/>
      <c r="W21" s="232"/>
      <c r="X21" s="232"/>
      <c r="Y21" s="232"/>
      <c r="Z21" s="232"/>
      <c r="AA21" s="232"/>
      <c r="AB21" s="232"/>
      <c r="AC21" s="232"/>
      <c r="AD21" s="49"/>
      <c r="AF21" s="232" t="s">
        <v>233</v>
      </c>
      <c r="AG21" s="232"/>
      <c r="AH21" s="232"/>
      <c r="AI21" s="232"/>
      <c r="AJ21" s="232"/>
      <c r="AK21" s="232"/>
      <c r="AL21" s="232"/>
      <c r="AM21" s="232"/>
      <c r="AN21" s="232"/>
      <c r="AO21" s="232"/>
      <c r="AP21" s="232"/>
      <c r="AV21" s="260"/>
      <c r="AW21" s="260"/>
      <c r="AX21" s="260"/>
      <c r="AY21" s="260"/>
      <c r="AZ21" s="260"/>
      <c r="BA21" s="260"/>
      <c r="BB21" s="260"/>
      <c r="BC21" s="260"/>
      <c r="BD21" s="260"/>
      <c r="BE21" s="260"/>
      <c r="BF21" s="260"/>
      <c r="BG21" s="260"/>
      <c r="BH21" s="260"/>
    </row>
    <row r="23" spans="2:60" x14ac:dyDescent="0.3">
      <c r="B23" s="49"/>
      <c r="D23" s="232" t="s">
        <v>234</v>
      </c>
      <c r="E23" s="232"/>
      <c r="F23" s="232"/>
      <c r="G23" s="232"/>
      <c r="H23" s="232"/>
      <c r="I23" s="232"/>
      <c r="J23" s="232"/>
      <c r="K23" s="232"/>
      <c r="L23" s="232"/>
      <c r="M23" s="232"/>
      <c r="N23" s="232"/>
      <c r="O23" s="232"/>
      <c r="P23" s="49"/>
      <c r="R23" s="232" t="s">
        <v>235</v>
      </c>
      <c r="S23" s="232"/>
      <c r="T23" s="232"/>
      <c r="U23" s="232"/>
      <c r="V23" s="232"/>
      <c r="W23" s="232"/>
      <c r="X23" s="232"/>
      <c r="Y23" s="232"/>
      <c r="Z23" s="232"/>
      <c r="AA23" s="232"/>
      <c r="AB23" s="232"/>
      <c r="AC23" s="232"/>
      <c r="AD23" s="49"/>
      <c r="AF23" s="232" t="s">
        <v>236</v>
      </c>
      <c r="AG23" s="232"/>
      <c r="AH23" s="232"/>
      <c r="AI23" s="232"/>
      <c r="AJ23" s="232"/>
      <c r="AK23" s="232"/>
      <c r="AL23" s="232"/>
      <c r="AM23" s="232"/>
      <c r="AN23" s="232"/>
      <c r="AO23" s="232"/>
      <c r="AP23" s="232"/>
    </row>
    <row r="25" spans="2:60" x14ac:dyDescent="0.3">
      <c r="B25" s="93" t="s">
        <v>237</v>
      </c>
    </row>
    <row r="27" spans="2:60" x14ac:dyDescent="0.3">
      <c r="B27" s="49"/>
      <c r="D27" s="232" t="s">
        <v>238</v>
      </c>
      <c r="E27" s="232"/>
      <c r="F27" s="232"/>
      <c r="G27" s="232"/>
      <c r="H27" s="232"/>
      <c r="I27" s="232"/>
      <c r="J27" s="232"/>
      <c r="K27" s="232"/>
      <c r="L27" s="232"/>
      <c r="M27" s="232"/>
      <c r="N27" s="232"/>
      <c r="P27" s="49"/>
      <c r="R27" s="232" t="s">
        <v>239</v>
      </c>
      <c r="S27" s="232"/>
      <c r="T27" s="232"/>
      <c r="U27" s="232"/>
      <c r="V27" s="232"/>
      <c r="W27" s="232"/>
      <c r="X27" s="232"/>
      <c r="Y27" s="232"/>
      <c r="Z27" s="232"/>
      <c r="AA27" s="232"/>
      <c r="AB27" s="232"/>
      <c r="AD27" s="49"/>
      <c r="AF27" s="232" t="s">
        <v>240</v>
      </c>
      <c r="AG27" s="232"/>
      <c r="AH27" s="232"/>
      <c r="AI27" s="232"/>
      <c r="AJ27" s="232"/>
      <c r="AK27" s="232"/>
      <c r="AL27" s="232"/>
      <c r="AM27" s="232"/>
      <c r="AN27" s="232"/>
      <c r="AO27" s="232"/>
      <c r="AQ27" s="49"/>
      <c r="AS27" s="237" t="s">
        <v>227</v>
      </c>
      <c r="AT27" s="237"/>
      <c r="AU27" s="237"/>
      <c r="AV27" s="260"/>
      <c r="AW27" s="260"/>
      <c r="AX27" s="260"/>
      <c r="AY27" s="260"/>
      <c r="AZ27" s="260"/>
      <c r="BA27" s="260"/>
      <c r="BB27" s="260"/>
      <c r="BC27" s="260"/>
      <c r="BD27" s="260"/>
      <c r="BE27" s="260"/>
      <c r="BF27" s="260"/>
      <c r="BG27" s="260"/>
      <c r="BH27" s="260"/>
    </row>
    <row r="28" spans="2:60" x14ac:dyDescent="0.3">
      <c r="AV28" s="260"/>
      <c r="AW28" s="260"/>
      <c r="AX28" s="260"/>
      <c r="AY28" s="260"/>
      <c r="AZ28" s="260"/>
      <c r="BA28" s="260"/>
      <c r="BB28" s="260"/>
      <c r="BC28" s="260"/>
      <c r="BD28" s="260"/>
      <c r="BE28" s="260"/>
      <c r="BF28" s="260"/>
      <c r="BG28" s="260"/>
      <c r="BH28" s="260"/>
    </row>
    <row r="29" spans="2:60" x14ac:dyDescent="0.3">
      <c r="B29" s="49"/>
      <c r="D29" s="232" t="s">
        <v>241</v>
      </c>
      <c r="E29" s="232"/>
      <c r="F29" s="232"/>
      <c r="G29" s="232"/>
      <c r="H29" s="232"/>
      <c r="I29" s="232"/>
      <c r="J29" s="232"/>
      <c r="K29" s="232"/>
      <c r="L29" s="232"/>
      <c r="M29" s="232"/>
      <c r="N29" s="232"/>
      <c r="P29" s="49"/>
      <c r="R29" s="232" t="s">
        <v>242</v>
      </c>
      <c r="S29" s="232"/>
      <c r="T29" s="232"/>
      <c r="U29" s="232"/>
      <c r="V29" s="232"/>
      <c r="W29" s="232"/>
      <c r="X29" s="232"/>
      <c r="Y29" s="232"/>
      <c r="Z29" s="232"/>
      <c r="AA29" s="232"/>
      <c r="AB29" s="232"/>
      <c r="AD29" s="49"/>
      <c r="AF29" s="232" t="s">
        <v>243</v>
      </c>
      <c r="AG29" s="232"/>
      <c r="AH29" s="232"/>
      <c r="AI29" s="232"/>
      <c r="AJ29" s="232"/>
      <c r="AK29" s="232"/>
      <c r="AL29" s="232"/>
      <c r="AM29" s="232"/>
      <c r="AN29" s="232"/>
      <c r="AO29" s="232"/>
      <c r="AV29" s="260"/>
      <c r="AW29" s="260"/>
      <c r="AX29" s="260"/>
      <c r="AY29" s="260"/>
      <c r="AZ29" s="260"/>
      <c r="BA29" s="260"/>
      <c r="BB29" s="260"/>
      <c r="BC29" s="260"/>
      <c r="BD29" s="260"/>
      <c r="BE29" s="260"/>
      <c r="BF29" s="260"/>
      <c r="BG29" s="260"/>
      <c r="BH29" s="260"/>
    </row>
    <row r="30" spans="2:60" x14ac:dyDescent="0.3">
      <c r="AV30" s="260"/>
      <c r="AW30" s="260"/>
      <c r="AX30" s="260"/>
      <c r="AY30" s="260"/>
      <c r="AZ30" s="260"/>
      <c r="BA30" s="260"/>
      <c r="BB30" s="260"/>
      <c r="BC30" s="260"/>
      <c r="BD30" s="260"/>
      <c r="BE30" s="260"/>
      <c r="BF30" s="260"/>
      <c r="BG30" s="260"/>
      <c r="BH30" s="260"/>
    </row>
    <row r="31" spans="2:60" x14ac:dyDescent="0.3">
      <c r="B31" s="49"/>
      <c r="D31" s="232" t="s">
        <v>244</v>
      </c>
      <c r="E31" s="232"/>
      <c r="F31" s="232"/>
      <c r="G31" s="232"/>
      <c r="H31" s="232"/>
      <c r="I31" s="232"/>
      <c r="J31" s="232"/>
      <c r="K31" s="232"/>
      <c r="L31" s="232"/>
      <c r="M31" s="232"/>
      <c r="N31" s="232"/>
      <c r="P31" s="49"/>
      <c r="R31" s="232" t="s">
        <v>245</v>
      </c>
      <c r="S31" s="232"/>
      <c r="T31" s="232"/>
      <c r="U31" s="232"/>
      <c r="V31" s="232"/>
      <c r="W31" s="232"/>
      <c r="X31" s="232"/>
      <c r="Y31" s="232"/>
      <c r="Z31" s="232"/>
      <c r="AA31" s="232"/>
      <c r="AB31" s="232"/>
      <c r="AD31" s="49"/>
      <c r="AF31" s="232" t="s">
        <v>246</v>
      </c>
      <c r="AG31" s="232"/>
      <c r="AH31" s="232"/>
      <c r="AI31" s="232"/>
      <c r="AJ31" s="232"/>
      <c r="AK31" s="232"/>
      <c r="AL31" s="232"/>
      <c r="AM31" s="232"/>
      <c r="AN31" s="232"/>
      <c r="AO31" s="232"/>
      <c r="AV31" s="260"/>
      <c r="AW31" s="260"/>
      <c r="AX31" s="260"/>
      <c r="AY31" s="260"/>
      <c r="AZ31" s="260"/>
      <c r="BA31" s="260"/>
      <c r="BB31" s="260"/>
      <c r="BC31" s="260"/>
      <c r="BD31" s="260"/>
      <c r="BE31" s="260"/>
      <c r="BF31" s="260"/>
      <c r="BG31" s="260"/>
      <c r="BH31" s="260"/>
    </row>
    <row r="34" spans="2:60" x14ac:dyDescent="0.3">
      <c r="B34" s="93" t="s">
        <v>247</v>
      </c>
    </row>
    <row r="36" spans="2:60" x14ac:dyDescent="0.3">
      <c r="B36" s="49"/>
      <c r="D36" s="232" t="s">
        <v>238</v>
      </c>
      <c r="E36" s="232"/>
      <c r="F36" s="232"/>
      <c r="G36" s="232"/>
      <c r="H36" s="232"/>
      <c r="I36" s="232"/>
      <c r="J36" s="232"/>
      <c r="K36" s="232"/>
      <c r="L36" s="232"/>
      <c r="M36" s="232"/>
      <c r="N36" s="232"/>
      <c r="P36" s="49"/>
      <c r="R36" s="232" t="s">
        <v>239</v>
      </c>
      <c r="S36" s="232"/>
      <c r="T36" s="232"/>
      <c r="U36" s="232"/>
      <c r="V36" s="232"/>
      <c r="W36" s="232"/>
      <c r="X36" s="232"/>
      <c r="Y36" s="232"/>
      <c r="Z36" s="232"/>
      <c r="AA36" s="232"/>
      <c r="AB36" s="232"/>
      <c r="AD36" s="49"/>
      <c r="AF36" s="232" t="s">
        <v>240</v>
      </c>
      <c r="AG36" s="232"/>
      <c r="AH36" s="232"/>
      <c r="AI36" s="232"/>
      <c r="AJ36" s="232"/>
      <c r="AK36" s="232"/>
      <c r="AL36" s="232"/>
      <c r="AM36" s="232"/>
      <c r="AN36" s="232"/>
      <c r="AO36" s="232"/>
      <c r="AQ36" s="49"/>
      <c r="AS36" s="237" t="s">
        <v>227</v>
      </c>
      <c r="AT36" s="237"/>
      <c r="AU36" s="237"/>
      <c r="AV36" s="238"/>
      <c r="AW36" s="239"/>
      <c r="AX36" s="239"/>
      <c r="AY36" s="239"/>
      <c r="AZ36" s="239"/>
      <c r="BA36" s="239"/>
      <c r="BB36" s="239"/>
      <c r="BC36" s="239"/>
      <c r="BD36" s="239"/>
      <c r="BE36" s="239"/>
      <c r="BF36" s="239"/>
      <c r="BG36" s="239"/>
      <c r="BH36" s="240"/>
    </row>
    <row r="37" spans="2:60" x14ac:dyDescent="0.3">
      <c r="AV37" s="241"/>
      <c r="AW37" s="242"/>
      <c r="AX37" s="242"/>
      <c r="AY37" s="242"/>
      <c r="AZ37" s="242"/>
      <c r="BA37" s="242"/>
      <c r="BB37" s="242"/>
      <c r="BC37" s="242"/>
      <c r="BD37" s="242"/>
      <c r="BE37" s="242"/>
      <c r="BF37" s="242"/>
      <c r="BG37" s="242"/>
      <c r="BH37" s="243"/>
    </row>
    <row r="38" spans="2:60" x14ac:dyDescent="0.3">
      <c r="B38" s="49"/>
      <c r="D38" s="232" t="s">
        <v>241</v>
      </c>
      <c r="E38" s="232"/>
      <c r="F38" s="232"/>
      <c r="G38" s="232"/>
      <c r="H38" s="232"/>
      <c r="I38" s="232"/>
      <c r="J38" s="232"/>
      <c r="K38" s="232"/>
      <c r="L38" s="232"/>
      <c r="M38" s="232"/>
      <c r="N38" s="232"/>
      <c r="P38" s="49"/>
      <c r="R38" s="232" t="s">
        <v>242</v>
      </c>
      <c r="S38" s="232"/>
      <c r="T38" s="232"/>
      <c r="U38" s="232"/>
      <c r="V38" s="232"/>
      <c r="W38" s="232"/>
      <c r="X38" s="232"/>
      <c r="Y38" s="232"/>
      <c r="Z38" s="232"/>
      <c r="AA38" s="232"/>
      <c r="AB38" s="232"/>
      <c r="AD38" s="49"/>
      <c r="AF38" s="232" t="s">
        <v>243</v>
      </c>
      <c r="AG38" s="232"/>
      <c r="AH38" s="232"/>
      <c r="AI38" s="232"/>
      <c r="AJ38" s="232"/>
      <c r="AK38" s="232"/>
      <c r="AL38" s="232"/>
      <c r="AM38" s="232"/>
      <c r="AN38" s="232"/>
      <c r="AO38" s="232"/>
      <c r="AV38" s="241"/>
      <c r="AW38" s="242"/>
      <c r="AX38" s="242"/>
      <c r="AY38" s="242"/>
      <c r="AZ38" s="242"/>
      <c r="BA38" s="242"/>
      <c r="BB38" s="242"/>
      <c r="BC38" s="242"/>
      <c r="BD38" s="242"/>
      <c r="BE38" s="242"/>
      <c r="BF38" s="242"/>
      <c r="BG38" s="242"/>
      <c r="BH38" s="243"/>
    </row>
    <row r="39" spans="2:60" x14ac:dyDescent="0.3">
      <c r="AV39" s="241"/>
      <c r="AW39" s="242"/>
      <c r="AX39" s="242"/>
      <c r="AY39" s="242"/>
      <c r="AZ39" s="242"/>
      <c r="BA39" s="242"/>
      <c r="BB39" s="242"/>
      <c r="BC39" s="242"/>
      <c r="BD39" s="242"/>
      <c r="BE39" s="242"/>
      <c r="BF39" s="242"/>
      <c r="BG39" s="242"/>
      <c r="BH39" s="243"/>
    </row>
    <row r="40" spans="2:60" x14ac:dyDescent="0.3">
      <c r="B40" s="49"/>
      <c r="D40" s="232" t="s">
        <v>244</v>
      </c>
      <c r="E40" s="232"/>
      <c r="F40" s="232"/>
      <c r="G40" s="232"/>
      <c r="H40" s="232"/>
      <c r="I40" s="232"/>
      <c r="J40" s="232"/>
      <c r="K40" s="232"/>
      <c r="L40" s="232"/>
      <c r="M40" s="232"/>
      <c r="N40" s="232"/>
      <c r="P40" s="49"/>
      <c r="R40" s="232" t="s">
        <v>245</v>
      </c>
      <c r="S40" s="232"/>
      <c r="T40" s="232"/>
      <c r="U40" s="232"/>
      <c r="V40" s="232"/>
      <c r="W40" s="232"/>
      <c r="X40" s="232"/>
      <c r="Y40" s="232"/>
      <c r="Z40" s="232"/>
      <c r="AA40" s="232"/>
      <c r="AB40" s="232"/>
      <c r="AD40" s="49"/>
      <c r="AF40" s="232" t="s">
        <v>246</v>
      </c>
      <c r="AG40" s="232"/>
      <c r="AH40" s="232"/>
      <c r="AI40" s="232"/>
      <c r="AJ40" s="232"/>
      <c r="AK40" s="232"/>
      <c r="AL40" s="232"/>
      <c r="AM40" s="232"/>
      <c r="AN40" s="232"/>
      <c r="AO40" s="232"/>
      <c r="AV40" s="244"/>
      <c r="AW40" s="245"/>
      <c r="AX40" s="245"/>
      <c r="AY40" s="245"/>
      <c r="AZ40" s="245"/>
      <c r="BA40" s="245"/>
      <c r="BB40" s="245"/>
      <c r="BC40" s="245"/>
      <c r="BD40" s="245"/>
      <c r="BE40" s="245"/>
      <c r="BF40" s="245"/>
      <c r="BG40" s="245"/>
      <c r="BH40" s="246"/>
    </row>
    <row r="42" spans="2:60" x14ac:dyDescent="0.3">
      <c r="B42" s="232" t="s">
        <v>248</v>
      </c>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row>
    <row r="44" spans="2:60" x14ac:dyDescent="0.3">
      <c r="B44" s="49"/>
      <c r="D44" s="237" t="s">
        <v>98</v>
      </c>
      <c r="E44" s="237"/>
      <c r="H44" s="49"/>
      <c r="J44" s="237" t="s">
        <v>99</v>
      </c>
      <c r="K44" s="237"/>
    </row>
    <row r="46" spans="2:60" x14ac:dyDescent="0.3">
      <c r="B46" s="232" t="s">
        <v>249</v>
      </c>
      <c r="C46" s="232"/>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row>
    <row r="48" spans="2:60" x14ac:dyDescent="0.3">
      <c r="B48" s="49"/>
      <c r="D48" s="232" t="s">
        <v>250</v>
      </c>
      <c r="E48" s="232"/>
      <c r="F48" s="232"/>
      <c r="G48" s="232"/>
      <c r="H48" s="232"/>
      <c r="I48" s="232"/>
      <c r="J48" s="232"/>
      <c r="K48" s="232"/>
      <c r="L48" s="232"/>
      <c r="M48" s="232"/>
      <c r="N48" s="232"/>
      <c r="O48" s="232"/>
      <c r="P48" s="232"/>
      <c r="Q48" s="232"/>
      <c r="R48" s="232"/>
      <c r="S48" s="232"/>
      <c r="T48" s="232"/>
      <c r="U48" s="232"/>
      <c r="V48" s="232"/>
      <c r="W48" s="232"/>
      <c r="X48" s="232"/>
      <c r="Y48" s="232"/>
      <c r="Z48" s="232"/>
    </row>
    <row r="50" spans="2:68" x14ac:dyDescent="0.3">
      <c r="B50" s="49"/>
      <c r="D50" s="232" t="s">
        <v>251</v>
      </c>
      <c r="E50" s="232"/>
      <c r="F50" s="232"/>
      <c r="G50" s="232"/>
      <c r="H50" s="232"/>
      <c r="I50" s="232"/>
      <c r="J50" s="232"/>
      <c r="K50" s="232"/>
      <c r="L50" s="232"/>
      <c r="M50" s="232"/>
      <c r="N50" s="232"/>
      <c r="O50" s="232"/>
      <c r="P50" s="232"/>
      <c r="Q50" s="232"/>
      <c r="R50" s="232"/>
      <c r="S50" s="232"/>
      <c r="T50" s="232"/>
      <c r="U50" s="232"/>
      <c r="V50" s="232"/>
      <c r="W50" s="232"/>
      <c r="X50" s="232"/>
      <c r="Y50" s="232"/>
      <c r="Z50" s="232"/>
    </row>
    <row r="52" spans="2:68" x14ac:dyDescent="0.3">
      <c r="B52" s="232" t="s">
        <v>252</v>
      </c>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row>
    <row r="54" spans="2:68" x14ac:dyDescent="0.3">
      <c r="B54" s="238"/>
      <c r="C54" s="239"/>
      <c r="D54" s="239"/>
      <c r="E54" s="239"/>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39"/>
      <c r="AY54" s="239"/>
      <c r="AZ54" s="239"/>
      <c r="BA54" s="239"/>
      <c r="BB54" s="239"/>
      <c r="BC54" s="239"/>
      <c r="BD54" s="239"/>
      <c r="BE54" s="239"/>
      <c r="BF54" s="239"/>
      <c r="BG54" s="239"/>
      <c r="BH54" s="239"/>
      <c r="BI54" s="239"/>
      <c r="BJ54" s="239"/>
      <c r="BK54" s="239"/>
      <c r="BL54" s="239"/>
      <c r="BM54" s="239"/>
      <c r="BN54" s="239"/>
      <c r="BO54" s="239"/>
      <c r="BP54" s="240"/>
    </row>
    <row r="55" spans="2:68" x14ac:dyDescent="0.3">
      <c r="B55" s="241"/>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c r="BA55" s="242"/>
      <c r="BB55" s="242"/>
      <c r="BC55" s="242"/>
      <c r="BD55" s="242"/>
      <c r="BE55" s="242"/>
      <c r="BF55" s="242"/>
      <c r="BG55" s="242"/>
      <c r="BH55" s="242"/>
      <c r="BI55" s="242"/>
      <c r="BJ55" s="242"/>
      <c r="BK55" s="242"/>
      <c r="BL55" s="242"/>
      <c r="BM55" s="242"/>
      <c r="BN55" s="242"/>
      <c r="BO55" s="242"/>
      <c r="BP55" s="243"/>
    </row>
    <row r="56" spans="2:68" x14ac:dyDescent="0.3">
      <c r="B56" s="241"/>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242"/>
      <c r="AY56" s="242"/>
      <c r="AZ56" s="242"/>
      <c r="BA56" s="242"/>
      <c r="BB56" s="242"/>
      <c r="BC56" s="242"/>
      <c r="BD56" s="242"/>
      <c r="BE56" s="242"/>
      <c r="BF56" s="242"/>
      <c r="BG56" s="242"/>
      <c r="BH56" s="242"/>
      <c r="BI56" s="242"/>
      <c r="BJ56" s="242"/>
      <c r="BK56" s="242"/>
      <c r="BL56" s="242"/>
      <c r="BM56" s="242"/>
      <c r="BN56" s="242"/>
      <c r="BO56" s="242"/>
      <c r="BP56" s="243"/>
    </row>
    <row r="57" spans="2:68" x14ac:dyDescent="0.3">
      <c r="B57" s="241"/>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2"/>
      <c r="AY57" s="242"/>
      <c r="AZ57" s="242"/>
      <c r="BA57" s="242"/>
      <c r="BB57" s="242"/>
      <c r="BC57" s="242"/>
      <c r="BD57" s="242"/>
      <c r="BE57" s="242"/>
      <c r="BF57" s="242"/>
      <c r="BG57" s="242"/>
      <c r="BH57" s="242"/>
      <c r="BI57" s="242"/>
      <c r="BJ57" s="242"/>
      <c r="BK57" s="242"/>
      <c r="BL57" s="242"/>
      <c r="BM57" s="242"/>
      <c r="BN57" s="242"/>
      <c r="BO57" s="242"/>
      <c r="BP57" s="243"/>
    </row>
    <row r="58" spans="2:68" x14ac:dyDescent="0.3">
      <c r="B58" s="244"/>
      <c r="C58" s="245"/>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M58" s="245"/>
      <c r="AN58" s="245"/>
      <c r="AO58" s="245"/>
      <c r="AP58" s="245"/>
      <c r="AQ58" s="245"/>
      <c r="AR58" s="245"/>
      <c r="AS58" s="245"/>
      <c r="AT58" s="245"/>
      <c r="AU58" s="245"/>
      <c r="AV58" s="245"/>
      <c r="AW58" s="245"/>
      <c r="AX58" s="245"/>
      <c r="AY58" s="245"/>
      <c r="AZ58" s="245"/>
      <c r="BA58" s="245"/>
      <c r="BB58" s="245"/>
      <c r="BC58" s="245"/>
      <c r="BD58" s="245"/>
      <c r="BE58" s="245"/>
      <c r="BF58" s="245"/>
      <c r="BG58" s="245"/>
      <c r="BH58" s="245"/>
      <c r="BI58" s="245"/>
      <c r="BJ58" s="245"/>
      <c r="BK58" s="245"/>
      <c r="BL58" s="245"/>
      <c r="BM58" s="245"/>
      <c r="BN58" s="245"/>
      <c r="BO58" s="245"/>
      <c r="BP58" s="246"/>
    </row>
    <row r="59" spans="2:68" x14ac:dyDescent="0.3">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row>
    <row r="60" spans="2:68" x14ac:dyDescent="0.3">
      <c r="B60" s="232" t="s">
        <v>334</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row>
    <row r="62" spans="2:68" x14ac:dyDescent="0.3">
      <c r="B62" s="49"/>
      <c r="D62" s="232" t="s">
        <v>335</v>
      </c>
      <c r="E62" s="232"/>
      <c r="F62" s="232"/>
      <c r="G62" s="232"/>
      <c r="H62" s="232"/>
      <c r="I62" s="232"/>
      <c r="J62" s="232"/>
      <c r="K62" s="232"/>
      <c r="L62" s="232"/>
      <c r="M62" s="232"/>
      <c r="N62" s="232"/>
      <c r="O62" s="232"/>
      <c r="P62" s="232"/>
      <c r="Q62" s="232"/>
      <c r="R62" s="232"/>
      <c r="S62" s="232"/>
      <c r="T62" s="232"/>
      <c r="U62" s="232"/>
      <c r="V62" s="232"/>
      <c r="W62" s="232"/>
      <c r="X62" s="232"/>
      <c r="Y62" s="232"/>
      <c r="Z62" s="232"/>
    </row>
    <row r="64" spans="2:68" x14ac:dyDescent="0.3">
      <c r="B64" s="49"/>
      <c r="D64" s="232" t="s">
        <v>336</v>
      </c>
      <c r="E64" s="232"/>
      <c r="F64" s="232"/>
      <c r="G64" s="232"/>
      <c r="H64" s="232"/>
      <c r="I64" s="232"/>
      <c r="J64" s="232"/>
      <c r="K64" s="232"/>
      <c r="L64" s="232"/>
      <c r="M64" s="232"/>
      <c r="N64" s="232"/>
      <c r="O64" s="232"/>
      <c r="P64" s="232"/>
      <c r="Q64" s="232"/>
      <c r="R64" s="232"/>
      <c r="S64" s="232"/>
      <c r="T64" s="232"/>
      <c r="U64" s="232"/>
      <c r="V64" s="232"/>
      <c r="W64" s="232"/>
      <c r="X64" s="232"/>
      <c r="Y64" s="232"/>
      <c r="Z64" s="232"/>
    </row>
    <row r="66" spans="1:68" x14ac:dyDescent="0.3">
      <c r="B66" s="247" t="s">
        <v>425</v>
      </c>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7"/>
      <c r="BO66" s="247"/>
      <c r="BP66" s="247"/>
    </row>
    <row r="67" spans="1:68" x14ac:dyDescent="0.3">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row>
    <row r="69" spans="1:68" x14ac:dyDescent="0.3">
      <c r="B69" s="238"/>
      <c r="C69" s="239"/>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39"/>
      <c r="AM69" s="239"/>
      <c r="AN69" s="239"/>
      <c r="AO69" s="239"/>
      <c r="AP69" s="239"/>
      <c r="AQ69" s="239"/>
      <c r="AR69" s="239"/>
      <c r="AS69" s="239"/>
      <c r="AT69" s="239"/>
      <c r="AU69" s="239"/>
      <c r="AV69" s="239"/>
      <c r="AW69" s="239"/>
      <c r="AX69" s="239"/>
      <c r="AY69" s="239"/>
      <c r="AZ69" s="239"/>
      <c r="BA69" s="239"/>
      <c r="BB69" s="239"/>
      <c r="BC69" s="239"/>
      <c r="BD69" s="239"/>
      <c r="BE69" s="239"/>
      <c r="BF69" s="239"/>
      <c r="BG69" s="239"/>
      <c r="BH69" s="239"/>
      <c r="BI69" s="239"/>
      <c r="BJ69" s="239"/>
      <c r="BK69" s="239"/>
      <c r="BL69" s="239"/>
      <c r="BM69" s="239"/>
      <c r="BN69" s="239"/>
      <c r="BO69" s="239"/>
      <c r="BP69" s="240"/>
    </row>
    <row r="70" spans="1:68" x14ac:dyDescent="0.3">
      <c r="B70" s="241"/>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B70" s="242"/>
      <c r="BC70" s="242"/>
      <c r="BD70" s="242"/>
      <c r="BE70" s="242"/>
      <c r="BF70" s="242"/>
      <c r="BG70" s="242"/>
      <c r="BH70" s="242"/>
      <c r="BI70" s="242"/>
      <c r="BJ70" s="242"/>
      <c r="BK70" s="242"/>
      <c r="BL70" s="242"/>
      <c r="BM70" s="242"/>
      <c r="BN70" s="242"/>
      <c r="BO70" s="242"/>
      <c r="BP70" s="243"/>
    </row>
    <row r="71" spans="1:68" x14ac:dyDescent="0.3">
      <c r="B71" s="241"/>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242"/>
      <c r="BO71" s="242"/>
      <c r="BP71" s="243"/>
    </row>
    <row r="72" spans="1:68" x14ac:dyDescent="0.3">
      <c r="B72" s="241"/>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242"/>
      <c r="BO72" s="242"/>
      <c r="BP72" s="243"/>
    </row>
    <row r="73" spans="1:68" x14ac:dyDescent="0.3">
      <c r="B73" s="244"/>
      <c r="C73" s="245"/>
      <c r="D73" s="245"/>
      <c r="E73" s="245"/>
      <c r="F73" s="245"/>
      <c r="G73" s="245"/>
      <c r="H73" s="245"/>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c r="AP73" s="245"/>
      <c r="AQ73" s="245"/>
      <c r="AR73" s="245"/>
      <c r="AS73" s="245"/>
      <c r="AT73" s="245"/>
      <c r="AU73" s="245"/>
      <c r="AV73" s="245"/>
      <c r="AW73" s="245"/>
      <c r="AX73" s="245"/>
      <c r="AY73" s="245"/>
      <c r="AZ73" s="245"/>
      <c r="BA73" s="245"/>
      <c r="BB73" s="245"/>
      <c r="BC73" s="245"/>
      <c r="BD73" s="245"/>
      <c r="BE73" s="245"/>
      <c r="BF73" s="245"/>
      <c r="BG73" s="245"/>
      <c r="BH73" s="245"/>
      <c r="BI73" s="245"/>
      <c r="BJ73" s="245"/>
      <c r="BK73" s="245"/>
      <c r="BL73" s="245"/>
      <c r="BM73" s="245"/>
      <c r="BN73" s="245"/>
      <c r="BO73" s="245"/>
      <c r="BP73" s="246"/>
    </row>
    <row r="76" spans="1:68" x14ac:dyDescent="0.3">
      <c r="A76" s="227" t="s">
        <v>253</v>
      </c>
      <c r="B76" s="227"/>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27"/>
      <c r="AP76" s="227"/>
      <c r="AQ76" s="227"/>
      <c r="AR76" s="227"/>
      <c r="AS76" s="227"/>
      <c r="AT76" s="227"/>
      <c r="AU76" s="227"/>
      <c r="AV76" s="227"/>
      <c r="AW76" s="227"/>
      <c r="AX76" s="227"/>
      <c r="AY76" s="227"/>
      <c r="AZ76" s="227"/>
      <c r="BA76" s="227"/>
      <c r="BB76" s="227"/>
      <c r="BC76" s="227"/>
      <c r="BD76" s="227"/>
      <c r="BE76" s="227"/>
      <c r="BF76" s="227"/>
      <c r="BG76" s="227"/>
      <c r="BH76" s="227"/>
      <c r="BI76" s="227"/>
      <c r="BJ76" s="227"/>
      <c r="BK76" s="227"/>
      <c r="BL76" s="227"/>
      <c r="BM76" s="227"/>
      <c r="BN76" s="227"/>
      <c r="BO76" s="227"/>
      <c r="BP76" s="227"/>
    </row>
    <row r="78" spans="1:68" x14ac:dyDescent="0.3">
      <c r="B78" s="232" t="s">
        <v>254</v>
      </c>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2"/>
      <c r="AX78" s="232"/>
      <c r="AY78" s="232"/>
      <c r="AZ78" s="232"/>
    </row>
    <row r="80" spans="1:68" x14ac:dyDescent="0.3">
      <c r="B80" s="232" t="s">
        <v>255</v>
      </c>
      <c r="C80" s="232"/>
      <c r="D80" s="232"/>
      <c r="E80" s="232"/>
      <c r="F80" s="232"/>
      <c r="G80" s="232"/>
      <c r="H80" s="232"/>
      <c r="I80" s="232"/>
      <c r="J80" s="232"/>
      <c r="K80" s="232"/>
      <c r="L80" s="232"/>
      <c r="M80" s="232"/>
      <c r="N80" s="232"/>
      <c r="O80" s="232"/>
      <c r="P80" s="232"/>
      <c r="Q80" s="232"/>
      <c r="R80" s="232"/>
      <c r="S80" s="232"/>
      <c r="T80" s="232"/>
      <c r="U80" s="232"/>
      <c r="V80" s="232"/>
      <c r="W80" s="232"/>
      <c r="X80" s="232"/>
      <c r="Y80" s="229"/>
      <c r="Z80" s="230"/>
      <c r="AA80" s="230"/>
      <c r="AB80" s="230"/>
      <c r="AC80" s="231"/>
    </row>
    <row r="82" spans="1:68" x14ac:dyDescent="0.3">
      <c r="B82" s="232" t="s">
        <v>256</v>
      </c>
      <c r="C82" s="232"/>
      <c r="D82" s="232"/>
      <c r="E82" s="232"/>
      <c r="F82" s="232"/>
      <c r="G82" s="232"/>
      <c r="H82" s="232"/>
      <c r="I82" s="232"/>
      <c r="J82" s="232"/>
      <c r="K82" s="232"/>
      <c r="L82" s="232"/>
      <c r="M82" s="232"/>
      <c r="N82" s="232"/>
      <c r="O82" s="232"/>
      <c r="P82" s="232"/>
      <c r="Q82" s="232"/>
      <c r="R82" s="232"/>
      <c r="S82" s="232"/>
      <c r="T82" s="232"/>
      <c r="U82" s="232"/>
      <c r="V82" s="232"/>
      <c r="W82" s="232"/>
      <c r="X82" s="232"/>
      <c r="Y82" s="229"/>
      <c r="Z82" s="230"/>
      <c r="AA82" s="230"/>
      <c r="AB82" s="230"/>
      <c r="AC82" s="231"/>
    </row>
    <row r="84" spans="1:68" x14ac:dyDescent="0.3">
      <c r="B84" s="232" t="s">
        <v>222</v>
      </c>
      <c r="C84" s="232"/>
      <c r="D84" s="232"/>
      <c r="E84" s="232"/>
      <c r="F84" s="232"/>
      <c r="G84" s="232"/>
      <c r="H84" s="232"/>
      <c r="I84" s="232"/>
      <c r="J84" s="232"/>
      <c r="K84" s="232"/>
      <c r="L84" s="232"/>
      <c r="M84" s="232"/>
      <c r="N84" s="232"/>
      <c r="O84" s="232"/>
      <c r="P84" s="232"/>
      <c r="Q84" s="232"/>
      <c r="R84" s="232"/>
      <c r="S84" s="232"/>
      <c r="T84" s="232"/>
      <c r="U84" s="232"/>
      <c r="V84" s="232"/>
      <c r="W84" s="232"/>
      <c r="X84" s="232"/>
      <c r="Y84" s="229"/>
      <c r="Z84" s="230"/>
      <c r="AA84" s="230"/>
      <c r="AB84" s="230"/>
      <c r="AC84" s="231"/>
    </row>
    <row r="86" spans="1:68" x14ac:dyDescent="0.3">
      <c r="B86" s="93" t="s">
        <v>257</v>
      </c>
      <c r="W86" s="263"/>
      <c r="X86" s="264"/>
      <c r="Y86" s="264"/>
      <c r="Z86" s="264"/>
      <c r="AA86" s="264"/>
      <c r="AB86" s="264"/>
      <c r="AC86" s="264"/>
      <c r="AD86" s="264"/>
      <c r="AE86" s="264"/>
      <c r="AF86" s="264"/>
      <c r="AG86" s="264"/>
      <c r="AH86" s="264"/>
      <c r="AI86" s="264"/>
      <c r="AJ86" s="264"/>
      <c r="AK86" s="264"/>
      <c r="AL86" s="264"/>
      <c r="AM86" s="264"/>
      <c r="AN86" s="264"/>
      <c r="AO86" s="264"/>
      <c r="AP86" s="264"/>
      <c r="AQ86" s="264"/>
      <c r="AR86" s="264"/>
      <c r="AS86" s="264"/>
      <c r="AT86" s="264"/>
      <c r="AU86" s="264"/>
      <c r="AV86" s="264"/>
      <c r="AW86" s="265"/>
    </row>
    <row r="88" spans="1:68" x14ac:dyDescent="0.3">
      <c r="B88" s="93" t="s">
        <v>258</v>
      </c>
      <c r="W88" s="229"/>
      <c r="X88" s="230"/>
      <c r="Y88" s="230"/>
      <c r="Z88" s="230"/>
      <c r="AA88" s="230"/>
      <c r="AB88" s="230"/>
      <c r="AC88" s="230"/>
      <c r="AD88" s="230"/>
      <c r="AE88" s="230"/>
      <c r="AF88" s="230"/>
      <c r="AG88" s="230"/>
      <c r="AH88" s="230"/>
      <c r="AI88" s="230"/>
      <c r="AJ88" s="230"/>
      <c r="AK88" s="230"/>
      <c r="AL88" s="230"/>
      <c r="AM88" s="230"/>
      <c r="AN88" s="230"/>
      <c r="AO88" s="230"/>
      <c r="AP88" s="230"/>
      <c r="AQ88" s="230"/>
      <c r="AR88" s="230"/>
      <c r="AS88" s="230"/>
      <c r="AT88" s="230"/>
      <c r="AU88" s="230"/>
      <c r="AV88" s="230"/>
      <c r="AW88" s="231"/>
    </row>
    <row r="91" spans="1:68" x14ac:dyDescent="0.3">
      <c r="A91" s="227" t="s">
        <v>259</v>
      </c>
      <c r="B91" s="227"/>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227"/>
      <c r="AE91" s="227"/>
      <c r="AF91" s="227"/>
      <c r="AG91" s="227"/>
      <c r="AH91" s="227"/>
      <c r="AI91" s="227"/>
      <c r="AJ91" s="227"/>
      <c r="AK91" s="227"/>
      <c r="AL91" s="227"/>
      <c r="AM91" s="227"/>
      <c r="AN91" s="227"/>
      <c r="AO91" s="227"/>
      <c r="AP91" s="227"/>
      <c r="AQ91" s="227"/>
      <c r="AR91" s="227"/>
      <c r="AS91" s="227"/>
      <c r="AT91" s="227"/>
      <c r="AU91" s="227"/>
      <c r="AV91" s="227"/>
      <c r="AW91" s="227"/>
      <c r="AX91" s="227"/>
      <c r="AY91" s="227"/>
      <c r="AZ91" s="227"/>
      <c r="BA91" s="227"/>
      <c r="BB91" s="227"/>
      <c r="BC91" s="227"/>
      <c r="BD91" s="227"/>
      <c r="BE91" s="227"/>
      <c r="BF91" s="227"/>
      <c r="BG91" s="227"/>
      <c r="BH91" s="227"/>
      <c r="BI91" s="227"/>
      <c r="BJ91" s="227"/>
      <c r="BK91" s="227"/>
      <c r="BL91" s="227"/>
      <c r="BM91" s="227"/>
      <c r="BN91" s="227"/>
      <c r="BO91" s="227"/>
      <c r="BP91" s="227"/>
    </row>
    <row r="93" spans="1:68" x14ac:dyDescent="0.3">
      <c r="B93" s="237" t="s">
        <v>260</v>
      </c>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c r="AP93" s="237"/>
      <c r="AQ93" s="237"/>
      <c r="AR93" s="237"/>
      <c r="AS93" s="237"/>
      <c r="AT93" s="237"/>
      <c r="AU93" s="237"/>
      <c r="AV93" s="237"/>
      <c r="AW93" s="237"/>
    </row>
    <row r="94" spans="1:68" ht="15.6" customHeight="1" x14ac:dyDescent="0.3">
      <c r="B94" s="237" t="s">
        <v>261</v>
      </c>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c r="AP94" s="237"/>
      <c r="AQ94" s="237"/>
      <c r="AR94" s="237"/>
      <c r="AS94" s="237"/>
      <c r="AT94" s="237"/>
      <c r="AU94" s="237"/>
      <c r="AV94" s="237"/>
      <c r="AW94" s="237"/>
    </row>
    <row r="96" spans="1:68" x14ac:dyDescent="0.3">
      <c r="B96" s="49" t="str">
        <f>'1 Tool to Assess Capacity'!D248</f>
        <v/>
      </c>
      <c r="D96" s="232" t="s">
        <v>192</v>
      </c>
      <c r="E96" s="232"/>
      <c r="F96" s="232"/>
      <c r="G96" s="232"/>
      <c r="H96" s="232"/>
      <c r="I96" s="232"/>
      <c r="J96" s="232"/>
      <c r="K96" s="232"/>
      <c r="L96" s="232"/>
      <c r="M96" s="232"/>
      <c r="N96" s="232"/>
      <c r="P96" s="49" t="str">
        <f>'1 Tool to Assess Capacity'!D254</f>
        <v/>
      </c>
      <c r="R96" s="232" t="s">
        <v>198</v>
      </c>
      <c r="S96" s="232"/>
      <c r="T96" s="232"/>
      <c r="U96" s="232"/>
      <c r="V96" s="232"/>
      <c r="W96" s="232"/>
      <c r="X96" s="232"/>
      <c r="Y96" s="232"/>
      <c r="Z96" s="232"/>
      <c r="AA96" s="232"/>
      <c r="AB96" s="232"/>
      <c r="AD96" s="49" t="str">
        <f>'1 Tool to Assess Capacity'!U248</f>
        <v/>
      </c>
      <c r="AF96" s="232" t="s">
        <v>193</v>
      </c>
      <c r="AG96" s="232"/>
      <c r="AH96" s="232"/>
      <c r="AI96" s="232"/>
      <c r="AJ96" s="232"/>
      <c r="AK96" s="232"/>
      <c r="AL96" s="232"/>
      <c r="AM96" s="232"/>
      <c r="AN96" s="232"/>
      <c r="AO96" s="232"/>
      <c r="AS96" s="49" t="str">
        <f>'1 Tool to Assess Capacity'!U256</f>
        <v/>
      </c>
      <c r="AT96" s="94"/>
      <c r="AU96" s="232" t="s">
        <v>262</v>
      </c>
      <c r="AV96" s="232"/>
      <c r="AW96" s="232"/>
      <c r="AX96" s="232"/>
      <c r="AY96" s="232"/>
      <c r="AZ96" s="232"/>
      <c r="BA96" s="232"/>
      <c r="BB96" s="232"/>
      <c r="BC96" s="232"/>
      <c r="BD96" s="232"/>
      <c r="BE96" s="94"/>
      <c r="BF96" s="94"/>
      <c r="BG96" s="94"/>
      <c r="BH96" s="94"/>
    </row>
    <row r="97" spans="2:68" x14ac:dyDescent="0.3">
      <c r="AV97" s="94"/>
      <c r="AW97" s="94"/>
      <c r="AX97" s="94"/>
      <c r="AY97" s="94"/>
      <c r="AZ97" s="94"/>
      <c r="BA97" s="94"/>
      <c r="BB97" s="94"/>
      <c r="BC97" s="94"/>
      <c r="BD97" s="94"/>
      <c r="BE97" s="94"/>
      <c r="BF97" s="94"/>
      <c r="BG97" s="94"/>
      <c r="BH97" s="94"/>
    </row>
    <row r="98" spans="2:68" x14ac:dyDescent="0.3">
      <c r="B98" s="49" t="str">
        <f>'1 Tool to Assess Capacity'!D250</f>
        <v/>
      </c>
      <c r="D98" s="232" t="s">
        <v>194</v>
      </c>
      <c r="E98" s="232"/>
      <c r="F98" s="232"/>
      <c r="G98" s="232"/>
      <c r="H98" s="232"/>
      <c r="I98" s="232"/>
      <c r="J98" s="232"/>
      <c r="K98" s="232"/>
      <c r="L98" s="232"/>
      <c r="M98" s="232"/>
      <c r="N98" s="232"/>
      <c r="P98" s="49" t="str">
        <f>'1 Tool to Assess Capacity'!D256</f>
        <v/>
      </c>
      <c r="R98" s="232" t="s">
        <v>200</v>
      </c>
      <c r="S98" s="232"/>
      <c r="T98" s="232"/>
      <c r="U98" s="232"/>
      <c r="V98" s="232"/>
      <c r="W98" s="232"/>
      <c r="X98" s="232"/>
      <c r="Y98" s="232"/>
      <c r="Z98" s="232"/>
      <c r="AA98" s="232"/>
      <c r="AB98" s="232"/>
      <c r="AD98" s="49" t="str">
        <f>'1 Tool to Assess Capacity'!U252</f>
        <v/>
      </c>
      <c r="AF98" s="232" t="s">
        <v>197</v>
      </c>
      <c r="AG98" s="232"/>
      <c r="AH98" s="232"/>
      <c r="AI98" s="232"/>
      <c r="AJ98" s="232"/>
      <c r="AK98" s="232"/>
      <c r="AL98" s="232"/>
      <c r="AM98" s="232"/>
      <c r="AN98" s="232"/>
      <c r="AO98" s="232"/>
      <c r="AS98" s="49"/>
      <c r="AU98" s="94" t="s">
        <v>227</v>
      </c>
      <c r="AV98" s="94"/>
      <c r="AW98" s="94"/>
      <c r="AX98" s="238"/>
      <c r="AY98" s="239"/>
      <c r="AZ98" s="239"/>
      <c r="BA98" s="239"/>
      <c r="BB98" s="239"/>
      <c r="BC98" s="239"/>
      <c r="BD98" s="239"/>
      <c r="BE98" s="239"/>
      <c r="BF98" s="239"/>
      <c r="BG98" s="239"/>
      <c r="BH98" s="239"/>
      <c r="BI98" s="239"/>
      <c r="BJ98" s="239"/>
      <c r="BK98" s="239"/>
      <c r="BL98" s="239"/>
      <c r="BM98" s="239"/>
      <c r="BN98" s="239"/>
      <c r="BO98" s="239"/>
      <c r="BP98" s="240"/>
    </row>
    <row r="99" spans="2:68" x14ac:dyDescent="0.3">
      <c r="AV99" s="94"/>
      <c r="AW99" s="94"/>
      <c r="AX99" s="241"/>
      <c r="AY99" s="242"/>
      <c r="AZ99" s="242"/>
      <c r="BA99" s="242"/>
      <c r="BB99" s="242"/>
      <c r="BC99" s="242"/>
      <c r="BD99" s="242"/>
      <c r="BE99" s="242"/>
      <c r="BF99" s="242"/>
      <c r="BG99" s="242"/>
      <c r="BH99" s="242"/>
      <c r="BI99" s="242"/>
      <c r="BJ99" s="242"/>
      <c r="BK99" s="242"/>
      <c r="BL99" s="242"/>
      <c r="BM99" s="242"/>
      <c r="BN99" s="242"/>
      <c r="BO99" s="242"/>
      <c r="BP99" s="243"/>
    </row>
    <row r="100" spans="2:68" x14ac:dyDescent="0.3">
      <c r="B100" s="49" t="str">
        <f>'1 Tool to Assess Capacity'!D252</f>
        <v/>
      </c>
      <c r="D100" s="232" t="s">
        <v>196</v>
      </c>
      <c r="E100" s="232"/>
      <c r="F100" s="232"/>
      <c r="G100" s="232"/>
      <c r="H100" s="232"/>
      <c r="I100" s="232"/>
      <c r="J100" s="232"/>
      <c r="K100" s="232"/>
      <c r="L100" s="232"/>
      <c r="M100" s="232"/>
      <c r="N100" s="232"/>
      <c r="P100" s="49" t="str">
        <f>'1 Tool to Assess Capacity'!U250</f>
        <v/>
      </c>
      <c r="R100" s="232" t="s">
        <v>195</v>
      </c>
      <c r="S100" s="232"/>
      <c r="T100" s="232"/>
      <c r="U100" s="232"/>
      <c r="V100" s="232"/>
      <c r="W100" s="232"/>
      <c r="X100" s="232"/>
      <c r="Y100" s="232"/>
      <c r="Z100" s="232"/>
      <c r="AA100" s="232"/>
      <c r="AB100" s="232"/>
      <c r="AD100" s="49" t="str">
        <f>'1 Tool to Assess Capacity'!U254</f>
        <v/>
      </c>
      <c r="AF100" s="232" t="s">
        <v>199</v>
      </c>
      <c r="AG100" s="232"/>
      <c r="AH100" s="232"/>
      <c r="AI100" s="232"/>
      <c r="AJ100" s="232"/>
      <c r="AK100" s="232"/>
      <c r="AL100" s="232"/>
      <c r="AM100" s="232"/>
      <c r="AN100" s="232"/>
      <c r="AO100" s="232"/>
      <c r="AV100" s="94"/>
      <c r="AW100" s="94"/>
      <c r="AX100" s="244"/>
      <c r="AY100" s="245"/>
      <c r="AZ100" s="245"/>
      <c r="BA100" s="245"/>
      <c r="BB100" s="245"/>
      <c r="BC100" s="245"/>
      <c r="BD100" s="245"/>
      <c r="BE100" s="245"/>
      <c r="BF100" s="245"/>
      <c r="BG100" s="245"/>
      <c r="BH100" s="245"/>
      <c r="BI100" s="245"/>
      <c r="BJ100" s="245"/>
      <c r="BK100" s="245"/>
      <c r="BL100" s="245"/>
      <c r="BM100" s="245"/>
      <c r="BN100" s="245"/>
      <c r="BO100" s="245"/>
      <c r="BP100" s="246"/>
    </row>
    <row r="101" spans="2:68" x14ac:dyDescent="0.3">
      <c r="V101" s="93"/>
    </row>
    <row r="103" spans="2:68" x14ac:dyDescent="0.3">
      <c r="B103" s="257" t="s">
        <v>263</v>
      </c>
      <c r="C103" s="258"/>
      <c r="D103" s="258"/>
      <c r="E103" s="258"/>
      <c r="F103" s="258"/>
      <c r="G103" s="258"/>
      <c r="H103" s="258"/>
      <c r="I103" s="258"/>
      <c r="J103" s="258"/>
      <c r="K103" s="258"/>
      <c r="L103" s="258"/>
      <c r="M103" s="258"/>
      <c r="N103" s="258"/>
      <c r="O103" s="258"/>
      <c r="P103" s="258"/>
      <c r="Q103" s="258"/>
      <c r="R103" s="258"/>
      <c r="S103" s="258"/>
      <c r="T103" s="258"/>
      <c r="U103" s="258"/>
      <c r="V103" s="258"/>
      <c r="W103" s="258"/>
      <c r="X103" s="258"/>
      <c r="Y103" s="258"/>
      <c r="Z103" s="258"/>
      <c r="AA103" s="258"/>
      <c r="AB103" s="258"/>
      <c r="AC103" s="258"/>
      <c r="AD103" s="258"/>
      <c r="AE103" s="258"/>
      <c r="AF103" s="258"/>
      <c r="AG103" s="258"/>
      <c r="AH103" s="258"/>
      <c r="AI103" s="258"/>
      <c r="AJ103" s="258"/>
      <c r="AK103" s="258"/>
      <c r="AL103" s="258"/>
      <c r="AM103" s="258"/>
      <c r="AN103" s="258"/>
      <c r="AO103" s="258"/>
      <c r="AP103" s="258"/>
      <c r="AQ103" s="258"/>
      <c r="AR103" s="258"/>
      <c r="AS103" s="258"/>
      <c r="AT103" s="258"/>
      <c r="AU103" s="258"/>
      <c r="AV103" s="258"/>
      <c r="AW103" s="258"/>
      <c r="AX103" s="258"/>
      <c r="AY103" s="258"/>
      <c r="AZ103" s="258"/>
      <c r="BA103" s="258"/>
      <c r="BB103" s="258"/>
      <c r="BC103" s="258"/>
      <c r="BD103" s="258"/>
      <c r="BE103" s="258"/>
      <c r="BF103" s="258"/>
      <c r="BG103" s="258"/>
      <c r="BH103" s="258"/>
      <c r="BI103" s="258"/>
      <c r="BJ103" s="258"/>
      <c r="BK103" s="258"/>
      <c r="BL103" s="258"/>
      <c r="BM103" s="258"/>
      <c r="BN103" s="258"/>
      <c r="BO103" s="258"/>
      <c r="BP103" s="259"/>
    </row>
    <row r="104" spans="2:68" x14ac:dyDescent="0.3">
      <c r="B104" s="238"/>
      <c r="C104" s="239"/>
      <c r="D104" s="239"/>
      <c r="E104" s="239"/>
      <c r="F104" s="239"/>
      <c r="G104" s="239"/>
      <c r="H104" s="239"/>
      <c r="I104" s="239"/>
      <c r="J104" s="239"/>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c r="AQ104" s="239"/>
      <c r="AR104" s="239"/>
      <c r="AS104" s="239"/>
      <c r="AT104" s="239"/>
      <c r="AU104" s="239"/>
      <c r="AV104" s="239"/>
      <c r="AW104" s="239"/>
      <c r="AX104" s="239"/>
      <c r="AY104" s="239"/>
      <c r="AZ104" s="239"/>
      <c r="BA104" s="239"/>
      <c r="BB104" s="239"/>
      <c r="BC104" s="239"/>
      <c r="BD104" s="239"/>
      <c r="BE104" s="239"/>
      <c r="BF104" s="239"/>
      <c r="BG104" s="239"/>
      <c r="BH104" s="239"/>
      <c r="BI104" s="239"/>
      <c r="BJ104" s="239"/>
      <c r="BK104" s="239"/>
      <c r="BL104" s="239"/>
      <c r="BM104" s="239"/>
      <c r="BN104" s="239"/>
      <c r="BO104" s="239"/>
      <c r="BP104" s="240"/>
    </row>
    <row r="105" spans="2:68" x14ac:dyDescent="0.3">
      <c r="B105" s="241"/>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2"/>
      <c r="AP105" s="242"/>
      <c r="AQ105" s="242"/>
      <c r="AR105" s="242"/>
      <c r="AS105" s="242"/>
      <c r="AT105" s="242"/>
      <c r="AU105" s="242"/>
      <c r="AV105" s="242"/>
      <c r="AW105" s="242"/>
      <c r="AX105" s="242"/>
      <c r="AY105" s="242"/>
      <c r="AZ105" s="242"/>
      <c r="BA105" s="242"/>
      <c r="BB105" s="242"/>
      <c r="BC105" s="242"/>
      <c r="BD105" s="242"/>
      <c r="BE105" s="242"/>
      <c r="BF105" s="242"/>
      <c r="BG105" s="242"/>
      <c r="BH105" s="242"/>
      <c r="BI105" s="242"/>
      <c r="BJ105" s="242"/>
      <c r="BK105" s="242"/>
      <c r="BL105" s="242"/>
      <c r="BM105" s="242"/>
      <c r="BN105" s="242"/>
      <c r="BO105" s="242"/>
      <c r="BP105" s="243"/>
    </row>
    <row r="106" spans="2:68" x14ac:dyDescent="0.3">
      <c r="B106" s="241"/>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2"/>
      <c r="AP106" s="242"/>
      <c r="AQ106" s="242"/>
      <c r="AR106" s="242"/>
      <c r="AS106" s="242"/>
      <c r="AT106" s="242"/>
      <c r="AU106" s="242"/>
      <c r="AV106" s="242"/>
      <c r="AW106" s="242"/>
      <c r="AX106" s="242"/>
      <c r="AY106" s="242"/>
      <c r="AZ106" s="242"/>
      <c r="BA106" s="242"/>
      <c r="BB106" s="242"/>
      <c r="BC106" s="242"/>
      <c r="BD106" s="242"/>
      <c r="BE106" s="242"/>
      <c r="BF106" s="242"/>
      <c r="BG106" s="242"/>
      <c r="BH106" s="242"/>
      <c r="BI106" s="242"/>
      <c r="BJ106" s="242"/>
      <c r="BK106" s="242"/>
      <c r="BL106" s="242"/>
      <c r="BM106" s="242"/>
      <c r="BN106" s="242"/>
      <c r="BO106" s="242"/>
      <c r="BP106" s="243"/>
    </row>
    <row r="107" spans="2:68" x14ac:dyDescent="0.3">
      <c r="B107" s="241"/>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42"/>
      <c r="AP107" s="242"/>
      <c r="AQ107" s="242"/>
      <c r="AR107" s="242"/>
      <c r="AS107" s="242"/>
      <c r="AT107" s="242"/>
      <c r="AU107" s="242"/>
      <c r="AV107" s="242"/>
      <c r="AW107" s="242"/>
      <c r="AX107" s="242"/>
      <c r="AY107" s="242"/>
      <c r="AZ107" s="242"/>
      <c r="BA107" s="242"/>
      <c r="BB107" s="242"/>
      <c r="BC107" s="242"/>
      <c r="BD107" s="242"/>
      <c r="BE107" s="242"/>
      <c r="BF107" s="242"/>
      <c r="BG107" s="242"/>
      <c r="BH107" s="242"/>
      <c r="BI107" s="242"/>
      <c r="BJ107" s="242"/>
      <c r="BK107" s="242"/>
      <c r="BL107" s="242"/>
      <c r="BM107" s="242"/>
      <c r="BN107" s="242"/>
      <c r="BO107" s="242"/>
      <c r="BP107" s="243"/>
    </row>
    <row r="108" spans="2:68" x14ac:dyDescent="0.3">
      <c r="B108" s="241"/>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2"/>
      <c r="AP108" s="242"/>
      <c r="AQ108" s="242"/>
      <c r="AR108" s="242"/>
      <c r="AS108" s="242"/>
      <c r="AT108" s="242"/>
      <c r="AU108" s="242"/>
      <c r="AV108" s="242"/>
      <c r="AW108" s="242"/>
      <c r="AX108" s="242"/>
      <c r="AY108" s="242"/>
      <c r="AZ108" s="242"/>
      <c r="BA108" s="242"/>
      <c r="BB108" s="242"/>
      <c r="BC108" s="242"/>
      <c r="BD108" s="242"/>
      <c r="BE108" s="242"/>
      <c r="BF108" s="242"/>
      <c r="BG108" s="242"/>
      <c r="BH108" s="242"/>
      <c r="BI108" s="242"/>
      <c r="BJ108" s="242"/>
      <c r="BK108" s="242"/>
      <c r="BL108" s="242"/>
      <c r="BM108" s="242"/>
      <c r="BN108" s="242"/>
      <c r="BO108" s="242"/>
      <c r="BP108" s="243"/>
    </row>
    <row r="109" spans="2:68" x14ac:dyDescent="0.3">
      <c r="B109" s="244"/>
      <c r="C109" s="245"/>
      <c r="D109" s="245"/>
      <c r="E109" s="245"/>
      <c r="F109" s="245"/>
      <c r="G109" s="245"/>
      <c r="H109" s="245"/>
      <c r="I109" s="245"/>
      <c r="J109" s="245"/>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c r="AP109" s="245"/>
      <c r="AQ109" s="245"/>
      <c r="AR109" s="245"/>
      <c r="AS109" s="245"/>
      <c r="AT109" s="245"/>
      <c r="AU109" s="245"/>
      <c r="AV109" s="245"/>
      <c r="AW109" s="245"/>
      <c r="AX109" s="245"/>
      <c r="AY109" s="245"/>
      <c r="AZ109" s="245"/>
      <c r="BA109" s="245"/>
      <c r="BB109" s="245"/>
      <c r="BC109" s="245"/>
      <c r="BD109" s="245"/>
      <c r="BE109" s="245"/>
      <c r="BF109" s="245"/>
      <c r="BG109" s="245"/>
      <c r="BH109" s="245"/>
      <c r="BI109" s="245"/>
      <c r="BJ109" s="245"/>
      <c r="BK109" s="245"/>
      <c r="BL109" s="245"/>
      <c r="BM109" s="245"/>
      <c r="BN109" s="245"/>
      <c r="BO109" s="245"/>
      <c r="BP109" s="246"/>
    </row>
    <row r="111" spans="2:68" x14ac:dyDescent="0.3">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c r="BJ111" s="92"/>
      <c r="BK111" s="92"/>
      <c r="BL111" s="92"/>
      <c r="BM111" s="92"/>
      <c r="BN111" s="92"/>
      <c r="BO111" s="92"/>
      <c r="BP111" s="92"/>
    </row>
    <row r="112" spans="2:68" x14ac:dyDescent="0.3">
      <c r="B112" s="257" t="s">
        <v>264</v>
      </c>
      <c r="C112" s="258"/>
      <c r="D112" s="258"/>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8"/>
      <c r="AK112" s="258"/>
      <c r="AL112" s="258"/>
      <c r="AM112" s="258"/>
      <c r="AN112" s="258"/>
      <c r="AO112" s="258"/>
      <c r="AP112" s="258"/>
      <c r="AQ112" s="258"/>
      <c r="AR112" s="258"/>
      <c r="AS112" s="258"/>
      <c r="AT112" s="258"/>
      <c r="AU112" s="258"/>
      <c r="AV112" s="258"/>
      <c r="AW112" s="258"/>
      <c r="AX112" s="258"/>
      <c r="AY112" s="258"/>
      <c r="AZ112" s="258"/>
      <c r="BA112" s="258"/>
      <c r="BB112" s="258"/>
      <c r="BC112" s="258"/>
      <c r="BD112" s="258"/>
      <c r="BE112" s="258"/>
      <c r="BF112" s="258"/>
      <c r="BG112" s="258"/>
      <c r="BH112" s="258"/>
      <c r="BI112" s="258"/>
      <c r="BJ112" s="258"/>
      <c r="BK112" s="258"/>
      <c r="BL112" s="258"/>
      <c r="BM112" s="258"/>
      <c r="BN112" s="258"/>
      <c r="BO112" s="258"/>
      <c r="BP112" s="259"/>
    </row>
    <row r="113" spans="1:68" x14ac:dyDescent="0.3">
      <c r="B113" s="238"/>
      <c r="C113" s="239"/>
      <c r="D113" s="239"/>
      <c r="E113" s="239"/>
      <c r="F113" s="239"/>
      <c r="G113" s="239"/>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39"/>
      <c r="AP113" s="239"/>
      <c r="AQ113" s="239"/>
      <c r="AR113" s="239"/>
      <c r="AS113" s="239"/>
      <c r="AT113" s="239"/>
      <c r="AU113" s="239"/>
      <c r="AV113" s="239"/>
      <c r="AW113" s="239"/>
      <c r="AX113" s="239"/>
      <c r="AY113" s="239"/>
      <c r="AZ113" s="239"/>
      <c r="BA113" s="239"/>
      <c r="BB113" s="239"/>
      <c r="BC113" s="239"/>
      <c r="BD113" s="239"/>
      <c r="BE113" s="239"/>
      <c r="BF113" s="239"/>
      <c r="BG113" s="239"/>
      <c r="BH113" s="239"/>
      <c r="BI113" s="239"/>
      <c r="BJ113" s="239"/>
      <c r="BK113" s="239"/>
      <c r="BL113" s="239"/>
      <c r="BM113" s="239"/>
      <c r="BN113" s="239"/>
      <c r="BO113" s="239"/>
      <c r="BP113" s="240"/>
    </row>
    <row r="114" spans="1:68" x14ac:dyDescent="0.3">
      <c r="B114" s="241"/>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2"/>
      <c r="AV114" s="242"/>
      <c r="AW114" s="242"/>
      <c r="AX114" s="242"/>
      <c r="AY114" s="242"/>
      <c r="AZ114" s="242"/>
      <c r="BA114" s="242"/>
      <c r="BB114" s="242"/>
      <c r="BC114" s="242"/>
      <c r="BD114" s="242"/>
      <c r="BE114" s="242"/>
      <c r="BF114" s="242"/>
      <c r="BG114" s="242"/>
      <c r="BH114" s="242"/>
      <c r="BI114" s="242"/>
      <c r="BJ114" s="242"/>
      <c r="BK114" s="242"/>
      <c r="BL114" s="242"/>
      <c r="BM114" s="242"/>
      <c r="BN114" s="242"/>
      <c r="BO114" s="242"/>
      <c r="BP114" s="243"/>
    </row>
    <row r="115" spans="1:68" x14ac:dyDescent="0.3">
      <c r="B115" s="241"/>
      <c r="C115" s="242"/>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c r="AA115" s="242"/>
      <c r="AB115" s="242"/>
      <c r="AC115" s="242"/>
      <c r="AD115" s="242"/>
      <c r="AE115" s="242"/>
      <c r="AF115" s="242"/>
      <c r="AG115" s="242"/>
      <c r="AH115" s="242"/>
      <c r="AI115" s="242"/>
      <c r="AJ115" s="242"/>
      <c r="AK115" s="242"/>
      <c r="AL115" s="242"/>
      <c r="AM115" s="242"/>
      <c r="AN115" s="242"/>
      <c r="AO115" s="242"/>
      <c r="AP115" s="242"/>
      <c r="AQ115" s="242"/>
      <c r="AR115" s="242"/>
      <c r="AS115" s="242"/>
      <c r="AT115" s="242"/>
      <c r="AU115" s="242"/>
      <c r="AV115" s="242"/>
      <c r="AW115" s="242"/>
      <c r="AX115" s="242"/>
      <c r="AY115" s="242"/>
      <c r="AZ115" s="242"/>
      <c r="BA115" s="242"/>
      <c r="BB115" s="242"/>
      <c r="BC115" s="242"/>
      <c r="BD115" s="242"/>
      <c r="BE115" s="242"/>
      <c r="BF115" s="242"/>
      <c r="BG115" s="242"/>
      <c r="BH115" s="242"/>
      <c r="BI115" s="242"/>
      <c r="BJ115" s="242"/>
      <c r="BK115" s="242"/>
      <c r="BL115" s="242"/>
      <c r="BM115" s="242"/>
      <c r="BN115" s="242"/>
      <c r="BO115" s="242"/>
      <c r="BP115" s="243"/>
    </row>
    <row r="116" spans="1:68" x14ac:dyDescent="0.3">
      <c r="B116" s="241"/>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242"/>
      <c r="AP116" s="242"/>
      <c r="AQ116" s="242"/>
      <c r="AR116" s="242"/>
      <c r="AS116" s="242"/>
      <c r="AT116" s="242"/>
      <c r="AU116" s="242"/>
      <c r="AV116" s="242"/>
      <c r="AW116" s="242"/>
      <c r="AX116" s="242"/>
      <c r="AY116" s="242"/>
      <c r="AZ116" s="242"/>
      <c r="BA116" s="242"/>
      <c r="BB116" s="242"/>
      <c r="BC116" s="242"/>
      <c r="BD116" s="242"/>
      <c r="BE116" s="242"/>
      <c r="BF116" s="242"/>
      <c r="BG116" s="242"/>
      <c r="BH116" s="242"/>
      <c r="BI116" s="242"/>
      <c r="BJ116" s="242"/>
      <c r="BK116" s="242"/>
      <c r="BL116" s="242"/>
      <c r="BM116" s="242"/>
      <c r="BN116" s="242"/>
      <c r="BO116" s="242"/>
      <c r="BP116" s="243"/>
    </row>
    <row r="117" spans="1:68" x14ac:dyDescent="0.3">
      <c r="B117" s="241"/>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c r="AH117" s="242"/>
      <c r="AI117" s="242"/>
      <c r="AJ117" s="242"/>
      <c r="AK117" s="242"/>
      <c r="AL117" s="242"/>
      <c r="AM117" s="242"/>
      <c r="AN117" s="242"/>
      <c r="AO117" s="242"/>
      <c r="AP117" s="242"/>
      <c r="AQ117" s="242"/>
      <c r="AR117" s="242"/>
      <c r="AS117" s="242"/>
      <c r="AT117" s="242"/>
      <c r="AU117" s="242"/>
      <c r="AV117" s="242"/>
      <c r="AW117" s="242"/>
      <c r="AX117" s="242"/>
      <c r="AY117" s="242"/>
      <c r="AZ117" s="242"/>
      <c r="BA117" s="242"/>
      <c r="BB117" s="242"/>
      <c r="BC117" s="242"/>
      <c r="BD117" s="242"/>
      <c r="BE117" s="242"/>
      <c r="BF117" s="242"/>
      <c r="BG117" s="242"/>
      <c r="BH117" s="242"/>
      <c r="BI117" s="242"/>
      <c r="BJ117" s="242"/>
      <c r="BK117" s="242"/>
      <c r="BL117" s="242"/>
      <c r="BM117" s="242"/>
      <c r="BN117" s="242"/>
      <c r="BO117" s="242"/>
      <c r="BP117" s="243"/>
    </row>
    <row r="118" spans="1:68" x14ac:dyDescent="0.3">
      <c r="B118" s="244"/>
      <c r="C118" s="245"/>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245"/>
      <c r="AP118" s="245"/>
      <c r="AQ118" s="245"/>
      <c r="AR118" s="245"/>
      <c r="AS118" s="245"/>
      <c r="AT118" s="245"/>
      <c r="AU118" s="245"/>
      <c r="AV118" s="245"/>
      <c r="AW118" s="245"/>
      <c r="AX118" s="245"/>
      <c r="AY118" s="245"/>
      <c r="AZ118" s="245"/>
      <c r="BA118" s="245"/>
      <c r="BB118" s="245"/>
      <c r="BC118" s="245"/>
      <c r="BD118" s="245"/>
      <c r="BE118" s="245"/>
      <c r="BF118" s="245"/>
      <c r="BG118" s="245"/>
      <c r="BH118" s="245"/>
      <c r="BI118" s="245"/>
      <c r="BJ118" s="245"/>
      <c r="BK118" s="245"/>
      <c r="BL118" s="245"/>
      <c r="BM118" s="245"/>
      <c r="BN118" s="245"/>
      <c r="BO118" s="245"/>
      <c r="BP118" s="246"/>
    </row>
    <row r="120" spans="1:68" x14ac:dyDescent="0.3">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c r="BJ120" s="92"/>
      <c r="BK120" s="92"/>
      <c r="BL120" s="92"/>
      <c r="BM120" s="92"/>
      <c r="BN120" s="92"/>
      <c r="BO120" s="92"/>
      <c r="BP120" s="92"/>
    </row>
    <row r="121" spans="1:68" x14ac:dyDescent="0.3">
      <c r="A121" s="227" t="s">
        <v>265</v>
      </c>
      <c r="B121" s="227"/>
      <c r="C121" s="227"/>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27"/>
      <c r="AP121" s="227"/>
      <c r="AQ121" s="227"/>
      <c r="AR121" s="227"/>
      <c r="AS121" s="227"/>
      <c r="AT121" s="227"/>
      <c r="AU121" s="227"/>
      <c r="AV121" s="227"/>
      <c r="AW121" s="227"/>
      <c r="AX121" s="227"/>
      <c r="AY121" s="227"/>
      <c r="AZ121" s="227"/>
      <c r="BA121" s="227"/>
      <c r="BB121" s="227"/>
      <c r="BC121" s="227"/>
      <c r="BD121" s="227"/>
      <c r="BE121" s="227"/>
      <c r="BF121" s="227"/>
      <c r="BG121" s="227"/>
      <c r="BH121" s="227"/>
      <c r="BI121" s="227"/>
      <c r="BJ121" s="227"/>
      <c r="BK121" s="227"/>
      <c r="BL121" s="227"/>
      <c r="BM121" s="227"/>
      <c r="BN121" s="227"/>
      <c r="BO121" s="227"/>
      <c r="BP121" s="227"/>
    </row>
    <row r="122" spans="1:68" x14ac:dyDescent="0.3">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2"/>
      <c r="BN122" s="92"/>
      <c r="BO122" s="92"/>
      <c r="BP122" s="92"/>
    </row>
    <row r="123" spans="1:68" x14ac:dyDescent="0.3">
      <c r="B123" s="232" t="s">
        <v>266</v>
      </c>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c r="AM123" s="232"/>
      <c r="AN123" s="232"/>
      <c r="AO123" s="232"/>
      <c r="AP123" s="232"/>
      <c r="AQ123" s="232"/>
      <c r="AR123" s="232"/>
      <c r="AS123" s="232"/>
      <c r="AT123" s="232"/>
      <c r="AU123" s="232"/>
      <c r="AV123" s="232"/>
      <c r="AW123" s="232"/>
      <c r="AX123" s="232"/>
      <c r="AY123" s="232"/>
      <c r="AZ123" s="232"/>
      <c r="BA123" s="232"/>
      <c r="BB123" s="232"/>
      <c r="BC123" s="232"/>
      <c r="BD123" s="232"/>
      <c r="BE123" s="232"/>
      <c r="BF123" s="232"/>
      <c r="BG123" s="232"/>
      <c r="BH123" s="232"/>
      <c r="BI123" s="232"/>
      <c r="BJ123" s="232"/>
      <c r="BK123" s="232"/>
      <c r="BL123" s="232"/>
      <c r="BM123" s="232"/>
      <c r="BN123" s="232"/>
      <c r="BO123" s="232"/>
      <c r="BP123" s="232"/>
    </row>
    <row r="124" spans="1:68" x14ac:dyDescent="0.3">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row>
    <row r="125" spans="1:68" x14ac:dyDescent="0.3">
      <c r="B125" s="254" t="s">
        <v>267</v>
      </c>
      <c r="C125" s="255"/>
      <c r="D125" s="255"/>
      <c r="E125" s="255"/>
      <c r="F125" s="255"/>
      <c r="G125" s="256"/>
      <c r="H125" s="248" t="s">
        <v>268</v>
      </c>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50"/>
      <c r="AG125" s="248" t="s">
        <v>269</v>
      </c>
      <c r="AH125" s="249"/>
      <c r="AI125" s="249"/>
      <c r="AJ125" s="250"/>
      <c r="AK125" s="251" t="s">
        <v>270</v>
      </c>
      <c r="AL125" s="252"/>
      <c r="AM125" s="252"/>
      <c r="AN125" s="252"/>
      <c r="AO125" s="252"/>
      <c r="AP125" s="252"/>
      <c r="AQ125" s="252"/>
      <c r="AR125" s="252"/>
      <c r="AS125" s="252"/>
      <c r="AT125" s="252"/>
      <c r="AU125" s="252"/>
      <c r="AV125" s="252"/>
      <c r="AW125" s="252"/>
      <c r="AX125" s="252"/>
      <c r="AY125" s="252"/>
      <c r="AZ125" s="252"/>
      <c r="BA125" s="253"/>
      <c r="BB125" s="248" t="s">
        <v>271</v>
      </c>
      <c r="BC125" s="249"/>
      <c r="BD125" s="249"/>
      <c r="BE125" s="249"/>
      <c r="BF125" s="249"/>
      <c r="BG125" s="249"/>
      <c r="BH125" s="249"/>
      <c r="BI125" s="249"/>
      <c r="BJ125" s="249"/>
      <c r="BK125" s="249"/>
      <c r="BL125" s="249"/>
      <c r="BM125" s="249"/>
      <c r="BN125" s="249"/>
      <c r="BO125" s="249"/>
      <c r="BP125" s="250"/>
    </row>
    <row r="126" spans="1:68" x14ac:dyDescent="0.3">
      <c r="B126" s="238"/>
      <c r="C126" s="239"/>
      <c r="D126" s="239"/>
      <c r="E126" s="239"/>
      <c r="F126" s="239"/>
      <c r="G126" s="240"/>
      <c r="H126" s="239"/>
      <c r="I126" s="239"/>
      <c r="J126" s="239"/>
      <c r="K126" s="239"/>
      <c r="L126" s="239"/>
      <c r="M126" s="239"/>
      <c r="N126" s="239"/>
      <c r="O126" s="239"/>
      <c r="P126" s="239"/>
      <c r="Q126" s="239"/>
      <c r="R126" s="239"/>
      <c r="S126" s="239"/>
      <c r="T126" s="239"/>
      <c r="U126" s="239"/>
      <c r="V126" s="239"/>
      <c r="W126" s="239"/>
      <c r="X126" s="239"/>
      <c r="Y126" s="239"/>
      <c r="Z126" s="239"/>
      <c r="AA126" s="239"/>
      <c r="AB126" s="239"/>
      <c r="AC126" s="239"/>
      <c r="AD126" s="239"/>
      <c r="AE126" s="239"/>
      <c r="AF126" s="240"/>
      <c r="AG126" s="239"/>
      <c r="AH126" s="239"/>
      <c r="AI126" s="239"/>
      <c r="AJ126" s="240"/>
      <c r="AK126" s="238"/>
      <c r="AL126" s="239"/>
      <c r="AM126" s="239"/>
      <c r="AN126" s="239"/>
      <c r="AO126" s="239"/>
      <c r="AP126" s="239"/>
      <c r="AQ126" s="239"/>
      <c r="AR126" s="239"/>
      <c r="AS126" s="239"/>
      <c r="AT126" s="239"/>
      <c r="AU126" s="239"/>
      <c r="AV126" s="239"/>
      <c r="AW126" s="239"/>
      <c r="AX126" s="239"/>
      <c r="AY126" s="239"/>
      <c r="AZ126" s="239"/>
      <c r="BA126" s="239"/>
      <c r="BB126" s="260"/>
      <c r="BC126" s="260"/>
      <c r="BD126" s="260"/>
      <c r="BE126" s="260"/>
      <c r="BF126" s="260"/>
      <c r="BG126" s="260"/>
      <c r="BH126" s="260"/>
      <c r="BI126" s="260"/>
      <c r="BJ126" s="260"/>
      <c r="BK126" s="260"/>
      <c r="BL126" s="260"/>
      <c r="BM126" s="260"/>
      <c r="BN126" s="260"/>
      <c r="BO126" s="260"/>
      <c r="BP126" s="260"/>
    </row>
    <row r="127" spans="1:68" x14ac:dyDescent="0.3">
      <c r="B127" s="241"/>
      <c r="C127" s="242"/>
      <c r="D127" s="242"/>
      <c r="E127" s="242"/>
      <c r="F127" s="242"/>
      <c r="G127" s="243"/>
      <c r="H127" s="242"/>
      <c r="I127" s="242"/>
      <c r="J127" s="242"/>
      <c r="K127" s="242"/>
      <c r="L127" s="242"/>
      <c r="M127" s="242"/>
      <c r="N127" s="242"/>
      <c r="O127" s="242"/>
      <c r="P127" s="242"/>
      <c r="Q127" s="242"/>
      <c r="R127" s="242"/>
      <c r="S127" s="242"/>
      <c r="T127" s="242"/>
      <c r="U127" s="242"/>
      <c r="V127" s="242"/>
      <c r="W127" s="242"/>
      <c r="X127" s="242"/>
      <c r="Y127" s="242"/>
      <c r="Z127" s="242"/>
      <c r="AA127" s="242"/>
      <c r="AB127" s="242"/>
      <c r="AC127" s="242"/>
      <c r="AD127" s="242"/>
      <c r="AE127" s="242"/>
      <c r="AF127" s="243"/>
      <c r="AG127" s="242"/>
      <c r="AH127" s="242"/>
      <c r="AI127" s="242"/>
      <c r="AJ127" s="243"/>
      <c r="AK127" s="241"/>
      <c r="AL127" s="242"/>
      <c r="AM127" s="242"/>
      <c r="AN127" s="242"/>
      <c r="AO127" s="242"/>
      <c r="AP127" s="242"/>
      <c r="AQ127" s="242"/>
      <c r="AR127" s="242"/>
      <c r="AS127" s="242"/>
      <c r="AT127" s="242"/>
      <c r="AU127" s="242"/>
      <c r="AV127" s="242"/>
      <c r="AW127" s="242"/>
      <c r="AX127" s="242"/>
      <c r="AY127" s="242"/>
      <c r="AZ127" s="242"/>
      <c r="BA127" s="242"/>
      <c r="BB127" s="260"/>
      <c r="BC127" s="260"/>
      <c r="BD127" s="260"/>
      <c r="BE127" s="260"/>
      <c r="BF127" s="260"/>
      <c r="BG127" s="260"/>
      <c r="BH127" s="260"/>
      <c r="BI127" s="260"/>
      <c r="BJ127" s="260"/>
      <c r="BK127" s="260"/>
      <c r="BL127" s="260"/>
      <c r="BM127" s="260"/>
      <c r="BN127" s="260"/>
      <c r="BO127" s="260"/>
      <c r="BP127" s="260"/>
    </row>
    <row r="128" spans="1:68" x14ac:dyDescent="0.3">
      <c r="B128" s="241"/>
      <c r="C128" s="242"/>
      <c r="D128" s="242"/>
      <c r="E128" s="242"/>
      <c r="F128" s="242"/>
      <c r="G128" s="243"/>
      <c r="H128" s="242"/>
      <c r="I128" s="242"/>
      <c r="J128" s="242"/>
      <c r="K128" s="242"/>
      <c r="L128" s="242"/>
      <c r="M128" s="242"/>
      <c r="N128" s="242"/>
      <c r="O128" s="242"/>
      <c r="P128" s="242"/>
      <c r="Q128" s="242"/>
      <c r="R128" s="242"/>
      <c r="S128" s="242"/>
      <c r="T128" s="242"/>
      <c r="U128" s="242"/>
      <c r="V128" s="242"/>
      <c r="W128" s="242"/>
      <c r="X128" s="242"/>
      <c r="Y128" s="242"/>
      <c r="Z128" s="242"/>
      <c r="AA128" s="242"/>
      <c r="AB128" s="242"/>
      <c r="AC128" s="242"/>
      <c r="AD128" s="242"/>
      <c r="AE128" s="242"/>
      <c r="AF128" s="243"/>
      <c r="AG128" s="242"/>
      <c r="AH128" s="242"/>
      <c r="AI128" s="242"/>
      <c r="AJ128" s="243"/>
      <c r="AK128" s="241"/>
      <c r="AL128" s="242"/>
      <c r="AM128" s="242"/>
      <c r="AN128" s="242"/>
      <c r="AO128" s="242"/>
      <c r="AP128" s="242"/>
      <c r="AQ128" s="242"/>
      <c r="AR128" s="242"/>
      <c r="AS128" s="242"/>
      <c r="AT128" s="242"/>
      <c r="AU128" s="242"/>
      <c r="AV128" s="242"/>
      <c r="AW128" s="242"/>
      <c r="AX128" s="242"/>
      <c r="AY128" s="242"/>
      <c r="AZ128" s="242"/>
      <c r="BA128" s="242"/>
      <c r="BB128" s="260"/>
      <c r="BC128" s="260"/>
      <c r="BD128" s="260"/>
      <c r="BE128" s="260"/>
      <c r="BF128" s="260"/>
      <c r="BG128" s="260"/>
      <c r="BH128" s="260"/>
      <c r="BI128" s="260"/>
      <c r="BJ128" s="260"/>
      <c r="BK128" s="260"/>
      <c r="BL128" s="260"/>
      <c r="BM128" s="260"/>
      <c r="BN128" s="260"/>
      <c r="BO128" s="260"/>
      <c r="BP128" s="260"/>
    </row>
    <row r="129" spans="2:68" x14ac:dyDescent="0.3">
      <c r="B129" s="241"/>
      <c r="C129" s="242"/>
      <c r="D129" s="242"/>
      <c r="E129" s="242"/>
      <c r="F129" s="242"/>
      <c r="G129" s="243"/>
      <c r="H129" s="242"/>
      <c r="I129" s="242"/>
      <c r="J129" s="242"/>
      <c r="K129" s="242"/>
      <c r="L129" s="242"/>
      <c r="M129" s="242"/>
      <c r="N129" s="242"/>
      <c r="O129" s="242"/>
      <c r="P129" s="242"/>
      <c r="Q129" s="242"/>
      <c r="R129" s="242"/>
      <c r="S129" s="242"/>
      <c r="T129" s="242"/>
      <c r="U129" s="242"/>
      <c r="V129" s="242"/>
      <c r="W129" s="242"/>
      <c r="X129" s="242"/>
      <c r="Y129" s="242"/>
      <c r="Z129" s="242"/>
      <c r="AA129" s="242"/>
      <c r="AB129" s="242"/>
      <c r="AC129" s="242"/>
      <c r="AD129" s="242"/>
      <c r="AE129" s="242"/>
      <c r="AF129" s="243"/>
      <c r="AG129" s="242"/>
      <c r="AH129" s="242"/>
      <c r="AI129" s="242"/>
      <c r="AJ129" s="243"/>
      <c r="AK129" s="241"/>
      <c r="AL129" s="242"/>
      <c r="AM129" s="242"/>
      <c r="AN129" s="242"/>
      <c r="AO129" s="242"/>
      <c r="AP129" s="242"/>
      <c r="AQ129" s="242"/>
      <c r="AR129" s="242"/>
      <c r="AS129" s="242"/>
      <c r="AT129" s="242"/>
      <c r="AU129" s="242"/>
      <c r="AV129" s="242"/>
      <c r="AW129" s="242"/>
      <c r="AX129" s="242"/>
      <c r="AY129" s="242"/>
      <c r="AZ129" s="242"/>
      <c r="BA129" s="242"/>
      <c r="BB129" s="260"/>
      <c r="BC129" s="260"/>
      <c r="BD129" s="260"/>
      <c r="BE129" s="260"/>
      <c r="BF129" s="260"/>
      <c r="BG129" s="260"/>
      <c r="BH129" s="260"/>
      <c r="BI129" s="260"/>
      <c r="BJ129" s="260"/>
      <c r="BK129" s="260"/>
      <c r="BL129" s="260"/>
      <c r="BM129" s="260"/>
      <c r="BN129" s="260"/>
      <c r="BO129" s="260"/>
      <c r="BP129" s="260"/>
    </row>
    <row r="130" spans="2:68" x14ac:dyDescent="0.3">
      <c r="B130" s="244"/>
      <c r="C130" s="245"/>
      <c r="D130" s="245"/>
      <c r="E130" s="245"/>
      <c r="F130" s="245"/>
      <c r="G130" s="246"/>
      <c r="H130" s="245"/>
      <c r="I130" s="245"/>
      <c r="J130" s="245"/>
      <c r="K130" s="245"/>
      <c r="L130" s="245"/>
      <c r="M130" s="245"/>
      <c r="N130" s="245"/>
      <c r="O130" s="245"/>
      <c r="P130" s="245"/>
      <c r="Q130" s="245"/>
      <c r="R130" s="245"/>
      <c r="S130" s="245"/>
      <c r="T130" s="245"/>
      <c r="U130" s="245"/>
      <c r="V130" s="245"/>
      <c r="W130" s="245"/>
      <c r="X130" s="245"/>
      <c r="Y130" s="245"/>
      <c r="Z130" s="245"/>
      <c r="AA130" s="245"/>
      <c r="AB130" s="245"/>
      <c r="AC130" s="245"/>
      <c r="AD130" s="245"/>
      <c r="AE130" s="245"/>
      <c r="AF130" s="246"/>
      <c r="AG130" s="245"/>
      <c r="AH130" s="245"/>
      <c r="AI130" s="245"/>
      <c r="AJ130" s="246"/>
      <c r="AK130" s="244"/>
      <c r="AL130" s="245"/>
      <c r="AM130" s="245"/>
      <c r="AN130" s="245"/>
      <c r="AO130" s="245"/>
      <c r="AP130" s="245"/>
      <c r="AQ130" s="245"/>
      <c r="AR130" s="245"/>
      <c r="AS130" s="245"/>
      <c r="AT130" s="245"/>
      <c r="AU130" s="245"/>
      <c r="AV130" s="245"/>
      <c r="AW130" s="245"/>
      <c r="AX130" s="245"/>
      <c r="AY130" s="245"/>
      <c r="AZ130" s="245"/>
      <c r="BA130" s="245"/>
      <c r="BB130" s="260"/>
      <c r="BC130" s="260"/>
      <c r="BD130" s="260"/>
      <c r="BE130" s="260"/>
      <c r="BF130" s="260"/>
      <c r="BG130" s="260"/>
      <c r="BH130" s="260"/>
      <c r="BI130" s="260"/>
      <c r="BJ130" s="260"/>
      <c r="BK130" s="260"/>
      <c r="BL130" s="260"/>
      <c r="BM130" s="260"/>
      <c r="BN130" s="260"/>
      <c r="BO130" s="260"/>
      <c r="BP130" s="260"/>
    </row>
    <row r="131" spans="2:68" x14ac:dyDescent="0.3">
      <c r="B131" s="241"/>
      <c r="C131" s="242"/>
      <c r="D131" s="242"/>
      <c r="E131" s="242"/>
      <c r="F131" s="242"/>
      <c r="G131" s="242"/>
      <c r="H131" s="241"/>
      <c r="I131" s="242"/>
      <c r="J131" s="242"/>
      <c r="K131" s="242"/>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1"/>
      <c r="AH131" s="242"/>
      <c r="AI131" s="242"/>
      <c r="AJ131" s="242"/>
      <c r="AK131" s="238"/>
      <c r="AL131" s="239"/>
      <c r="AM131" s="239"/>
      <c r="AN131" s="239"/>
      <c r="AO131" s="239"/>
      <c r="AP131" s="239"/>
      <c r="AQ131" s="239"/>
      <c r="AR131" s="239"/>
      <c r="AS131" s="239"/>
      <c r="AT131" s="239"/>
      <c r="AU131" s="239"/>
      <c r="AV131" s="239"/>
      <c r="AW131" s="239"/>
      <c r="AX131" s="239"/>
      <c r="AY131" s="239"/>
      <c r="AZ131" s="239"/>
      <c r="BA131" s="239"/>
      <c r="BB131" s="261"/>
      <c r="BC131" s="261"/>
      <c r="BD131" s="261"/>
      <c r="BE131" s="261"/>
      <c r="BF131" s="261"/>
      <c r="BG131" s="261"/>
      <c r="BH131" s="261"/>
      <c r="BI131" s="261"/>
      <c r="BJ131" s="261"/>
      <c r="BK131" s="261"/>
      <c r="BL131" s="261"/>
      <c r="BM131" s="261"/>
      <c r="BN131" s="261"/>
      <c r="BO131" s="261"/>
      <c r="BP131" s="261"/>
    </row>
    <row r="132" spans="2:68" x14ac:dyDescent="0.3">
      <c r="B132" s="241"/>
      <c r="C132" s="242"/>
      <c r="D132" s="242"/>
      <c r="E132" s="242"/>
      <c r="F132" s="242"/>
      <c r="G132" s="242"/>
      <c r="H132" s="241"/>
      <c r="I132" s="242"/>
      <c r="J132" s="242"/>
      <c r="K132" s="242"/>
      <c r="L132" s="242"/>
      <c r="M132" s="242"/>
      <c r="N132" s="242"/>
      <c r="O132" s="242"/>
      <c r="P132" s="242"/>
      <c r="Q132" s="242"/>
      <c r="R132" s="242"/>
      <c r="S132" s="242"/>
      <c r="T132" s="242"/>
      <c r="U132" s="242"/>
      <c r="V132" s="242"/>
      <c r="W132" s="242"/>
      <c r="X132" s="242"/>
      <c r="Y132" s="242"/>
      <c r="Z132" s="242"/>
      <c r="AA132" s="242"/>
      <c r="AB132" s="242"/>
      <c r="AC132" s="242"/>
      <c r="AD132" s="242"/>
      <c r="AE132" s="242"/>
      <c r="AF132" s="242"/>
      <c r="AG132" s="241"/>
      <c r="AH132" s="242"/>
      <c r="AI132" s="242"/>
      <c r="AJ132" s="242"/>
      <c r="AK132" s="241"/>
      <c r="AL132" s="242"/>
      <c r="AM132" s="242"/>
      <c r="AN132" s="242"/>
      <c r="AO132" s="242"/>
      <c r="AP132" s="242"/>
      <c r="AQ132" s="242"/>
      <c r="AR132" s="242"/>
      <c r="AS132" s="242"/>
      <c r="AT132" s="242"/>
      <c r="AU132" s="242"/>
      <c r="AV132" s="242"/>
      <c r="AW132" s="242"/>
      <c r="AX132" s="242"/>
      <c r="AY132" s="242"/>
      <c r="AZ132" s="242"/>
      <c r="BA132" s="242"/>
      <c r="BB132" s="260"/>
      <c r="BC132" s="260"/>
      <c r="BD132" s="260"/>
      <c r="BE132" s="260"/>
      <c r="BF132" s="260"/>
      <c r="BG132" s="260"/>
      <c r="BH132" s="260"/>
      <c r="BI132" s="260"/>
      <c r="BJ132" s="260"/>
      <c r="BK132" s="260"/>
      <c r="BL132" s="260"/>
      <c r="BM132" s="260"/>
      <c r="BN132" s="260"/>
      <c r="BO132" s="260"/>
      <c r="BP132" s="260"/>
    </row>
    <row r="133" spans="2:68" x14ac:dyDescent="0.3">
      <c r="B133" s="241"/>
      <c r="C133" s="242"/>
      <c r="D133" s="242"/>
      <c r="E133" s="242"/>
      <c r="F133" s="242"/>
      <c r="G133" s="242"/>
      <c r="H133" s="241"/>
      <c r="I133" s="242"/>
      <c r="J133" s="242"/>
      <c r="K133" s="242"/>
      <c r="L133" s="242"/>
      <c r="M133" s="242"/>
      <c r="N133" s="242"/>
      <c r="O133" s="242"/>
      <c r="P133" s="242"/>
      <c r="Q133" s="242"/>
      <c r="R133" s="242"/>
      <c r="S133" s="242"/>
      <c r="T133" s="242"/>
      <c r="U133" s="242"/>
      <c r="V133" s="242"/>
      <c r="W133" s="242"/>
      <c r="X133" s="242"/>
      <c r="Y133" s="242"/>
      <c r="Z133" s="242"/>
      <c r="AA133" s="242"/>
      <c r="AB133" s="242"/>
      <c r="AC133" s="242"/>
      <c r="AD133" s="242"/>
      <c r="AE133" s="242"/>
      <c r="AF133" s="242"/>
      <c r="AG133" s="241"/>
      <c r="AH133" s="242"/>
      <c r="AI133" s="242"/>
      <c r="AJ133" s="242"/>
      <c r="AK133" s="241"/>
      <c r="AL133" s="242"/>
      <c r="AM133" s="242"/>
      <c r="AN133" s="242"/>
      <c r="AO133" s="242"/>
      <c r="AP133" s="242"/>
      <c r="AQ133" s="242"/>
      <c r="AR133" s="242"/>
      <c r="AS133" s="242"/>
      <c r="AT133" s="242"/>
      <c r="AU133" s="242"/>
      <c r="AV133" s="242"/>
      <c r="AW133" s="242"/>
      <c r="AX133" s="242"/>
      <c r="AY133" s="242"/>
      <c r="AZ133" s="242"/>
      <c r="BA133" s="242"/>
      <c r="BB133" s="260"/>
      <c r="BC133" s="260"/>
      <c r="BD133" s="260"/>
      <c r="BE133" s="260"/>
      <c r="BF133" s="260"/>
      <c r="BG133" s="260"/>
      <c r="BH133" s="260"/>
      <c r="BI133" s="260"/>
      <c r="BJ133" s="260"/>
      <c r="BK133" s="260"/>
      <c r="BL133" s="260"/>
      <c r="BM133" s="260"/>
      <c r="BN133" s="260"/>
      <c r="BO133" s="260"/>
      <c r="BP133" s="260"/>
    </row>
    <row r="134" spans="2:68" x14ac:dyDescent="0.3">
      <c r="B134" s="241"/>
      <c r="C134" s="242"/>
      <c r="D134" s="242"/>
      <c r="E134" s="242"/>
      <c r="F134" s="242"/>
      <c r="G134" s="242"/>
      <c r="H134" s="241"/>
      <c r="I134" s="242"/>
      <c r="J134" s="242"/>
      <c r="K134" s="242"/>
      <c r="L134" s="242"/>
      <c r="M134" s="242"/>
      <c r="N134" s="242"/>
      <c r="O134" s="242"/>
      <c r="P134" s="242"/>
      <c r="Q134" s="242"/>
      <c r="R134" s="242"/>
      <c r="S134" s="242"/>
      <c r="T134" s="242"/>
      <c r="U134" s="242"/>
      <c r="V134" s="242"/>
      <c r="W134" s="242"/>
      <c r="X134" s="242"/>
      <c r="Y134" s="242"/>
      <c r="Z134" s="242"/>
      <c r="AA134" s="242"/>
      <c r="AB134" s="242"/>
      <c r="AC134" s="242"/>
      <c r="AD134" s="242"/>
      <c r="AE134" s="242"/>
      <c r="AF134" s="242"/>
      <c r="AG134" s="241"/>
      <c r="AH134" s="242"/>
      <c r="AI134" s="242"/>
      <c r="AJ134" s="242"/>
      <c r="AK134" s="241"/>
      <c r="AL134" s="242"/>
      <c r="AM134" s="242"/>
      <c r="AN134" s="242"/>
      <c r="AO134" s="242"/>
      <c r="AP134" s="242"/>
      <c r="AQ134" s="242"/>
      <c r="AR134" s="242"/>
      <c r="AS134" s="242"/>
      <c r="AT134" s="242"/>
      <c r="AU134" s="242"/>
      <c r="AV134" s="242"/>
      <c r="AW134" s="242"/>
      <c r="AX134" s="242"/>
      <c r="AY134" s="242"/>
      <c r="AZ134" s="242"/>
      <c r="BA134" s="242"/>
      <c r="BB134" s="260"/>
      <c r="BC134" s="260"/>
      <c r="BD134" s="260"/>
      <c r="BE134" s="260"/>
      <c r="BF134" s="260"/>
      <c r="BG134" s="260"/>
      <c r="BH134" s="260"/>
      <c r="BI134" s="260"/>
      <c r="BJ134" s="260"/>
      <c r="BK134" s="260"/>
      <c r="BL134" s="260"/>
      <c r="BM134" s="260"/>
      <c r="BN134" s="260"/>
      <c r="BO134" s="260"/>
      <c r="BP134" s="260"/>
    </row>
    <row r="135" spans="2:68" x14ac:dyDescent="0.3">
      <c r="B135" s="244"/>
      <c r="C135" s="245"/>
      <c r="D135" s="245"/>
      <c r="E135" s="245"/>
      <c r="F135" s="245"/>
      <c r="G135" s="245"/>
      <c r="H135" s="244"/>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c r="AF135" s="245"/>
      <c r="AG135" s="244"/>
      <c r="AH135" s="245"/>
      <c r="AI135" s="245"/>
      <c r="AJ135" s="245"/>
      <c r="AK135" s="244"/>
      <c r="AL135" s="245"/>
      <c r="AM135" s="245"/>
      <c r="AN135" s="245"/>
      <c r="AO135" s="245"/>
      <c r="AP135" s="245"/>
      <c r="AQ135" s="245"/>
      <c r="AR135" s="245"/>
      <c r="AS135" s="245"/>
      <c r="AT135" s="245"/>
      <c r="AU135" s="245"/>
      <c r="AV135" s="245"/>
      <c r="AW135" s="245"/>
      <c r="AX135" s="245"/>
      <c r="AY135" s="245"/>
      <c r="AZ135" s="245"/>
      <c r="BA135" s="245"/>
      <c r="BB135" s="260"/>
      <c r="BC135" s="260"/>
      <c r="BD135" s="260"/>
      <c r="BE135" s="260"/>
      <c r="BF135" s="260"/>
      <c r="BG135" s="260"/>
      <c r="BH135" s="260"/>
      <c r="BI135" s="260"/>
      <c r="BJ135" s="260"/>
      <c r="BK135" s="260"/>
      <c r="BL135" s="260"/>
      <c r="BM135" s="260"/>
      <c r="BN135" s="260"/>
      <c r="BO135" s="260"/>
      <c r="BP135" s="260"/>
    </row>
    <row r="136" spans="2:68" x14ac:dyDescent="0.3">
      <c r="B136" s="238"/>
      <c r="C136" s="239"/>
      <c r="D136" s="239"/>
      <c r="E136" s="239"/>
      <c r="F136" s="239"/>
      <c r="G136" s="239"/>
      <c r="H136" s="238"/>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8"/>
      <c r="AH136" s="239"/>
      <c r="AI136" s="239"/>
      <c r="AJ136" s="239"/>
      <c r="AK136" s="238"/>
      <c r="AL136" s="239"/>
      <c r="AM136" s="239"/>
      <c r="AN136" s="239"/>
      <c r="AO136" s="239"/>
      <c r="AP136" s="239"/>
      <c r="AQ136" s="239"/>
      <c r="AR136" s="239"/>
      <c r="AS136" s="239"/>
      <c r="AT136" s="239"/>
      <c r="AU136" s="239"/>
      <c r="AV136" s="239"/>
      <c r="AW136" s="239"/>
      <c r="AX136" s="239"/>
      <c r="AY136" s="239"/>
      <c r="AZ136" s="239"/>
      <c r="BA136" s="239"/>
      <c r="BB136" s="261"/>
      <c r="BC136" s="261"/>
      <c r="BD136" s="261"/>
      <c r="BE136" s="261"/>
      <c r="BF136" s="261"/>
      <c r="BG136" s="261"/>
      <c r="BH136" s="261"/>
      <c r="BI136" s="261"/>
      <c r="BJ136" s="261"/>
      <c r="BK136" s="261"/>
      <c r="BL136" s="261"/>
      <c r="BM136" s="261"/>
      <c r="BN136" s="261"/>
      <c r="BO136" s="261"/>
      <c r="BP136" s="261"/>
    </row>
    <row r="137" spans="2:68" x14ac:dyDescent="0.3">
      <c r="B137" s="241"/>
      <c r="C137" s="242"/>
      <c r="D137" s="242"/>
      <c r="E137" s="242"/>
      <c r="F137" s="242"/>
      <c r="G137" s="242"/>
      <c r="H137" s="241"/>
      <c r="I137" s="242"/>
      <c r="J137" s="242"/>
      <c r="K137" s="242"/>
      <c r="L137" s="242"/>
      <c r="M137" s="242"/>
      <c r="N137" s="242"/>
      <c r="O137" s="242"/>
      <c r="P137" s="242"/>
      <c r="Q137" s="242"/>
      <c r="R137" s="242"/>
      <c r="S137" s="242"/>
      <c r="T137" s="242"/>
      <c r="U137" s="242"/>
      <c r="V137" s="242"/>
      <c r="W137" s="242"/>
      <c r="X137" s="242"/>
      <c r="Y137" s="242"/>
      <c r="Z137" s="242"/>
      <c r="AA137" s="242"/>
      <c r="AB137" s="242"/>
      <c r="AC137" s="242"/>
      <c r="AD137" s="242"/>
      <c r="AE137" s="242"/>
      <c r="AF137" s="242"/>
      <c r="AG137" s="241"/>
      <c r="AH137" s="242"/>
      <c r="AI137" s="242"/>
      <c r="AJ137" s="242"/>
      <c r="AK137" s="241"/>
      <c r="AL137" s="242"/>
      <c r="AM137" s="242"/>
      <c r="AN137" s="242"/>
      <c r="AO137" s="242"/>
      <c r="AP137" s="242"/>
      <c r="AQ137" s="242"/>
      <c r="AR137" s="242"/>
      <c r="AS137" s="242"/>
      <c r="AT137" s="242"/>
      <c r="AU137" s="242"/>
      <c r="AV137" s="242"/>
      <c r="AW137" s="242"/>
      <c r="AX137" s="242"/>
      <c r="AY137" s="242"/>
      <c r="AZ137" s="242"/>
      <c r="BA137" s="242"/>
      <c r="BB137" s="260"/>
      <c r="BC137" s="260"/>
      <c r="BD137" s="260"/>
      <c r="BE137" s="260"/>
      <c r="BF137" s="260"/>
      <c r="BG137" s="260"/>
      <c r="BH137" s="260"/>
      <c r="BI137" s="260"/>
      <c r="BJ137" s="260"/>
      <c r="BK137" s="260"/>
      <c r="BL137" s="260"/>
      <c r="BM137" s="260"/>
      <c r="BN137" s="260"/>
      <c r="BO137" s="260"/>
      <c r="BP137" s="260"/>
    </row>
    <row r="138" spans="2:68" x14ac:dyDescent="0.3">
      <c r="B138" s="241"/>
      <c r="C138" s="242"/>
      <c r="D138" s="242"/>
      <c r="E138" s="242"/>
      <c r="F138" s="242"/>
      <c r="G138" s="242"/>
      <c r="H138" s="241"/>
      <c r="I138" s="242"/>
      <c r="J138" s="242"/>
      <c r="K138" s="242"/>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1"/>
      <c r="AH138" s="242"/>
      <c r="AI138" s="242"/>
      <c r="AJ138" s="242"/>
      <c r="AK138" s="241"/>
      <c r="AL138" s="242"/>
      <c r="AM138" s="242"/>
      <c r="AN138" s="242"/>
      <c r="AO138" s="242"/>
      <c r="AP138" s="242"/>
      <c r="AQ138" s="242"/>
      <c r="AR138" s="242"/>
      <c r="AS138" s="242"/>
      <c r="AT138" s="242"/>
      <c r="AU138" s="242"/>
      <c r="AV138" s="242"/>
      <c r="AW138" s="242"/>
      <c r="AX138" s="242"/>
      <c r="AY138" s="242"/>
      <c r="AZ138" s="242"/>
      <c r="BA138" s="242"/>
      <c r="BB138" s="260"/>
      <c r="BC138" s="260"/>
      <c r="BD138" s="260"/>
      <c r="BE138" s="260"/>
      <c r="BF138" s="260"/>
      <c r="BG138" s="260"/>
      <c r="BH138" s="260"/>
      <c r="BI138" s="260"/>
      <c r="BJ138" s="260"/>
      <c r="BK138" s="260"/>
      <c r="BL138" s="260"/>
      <c r="BM138" s="260"/>
      <c r="BN138" s="260"/>
      <c r="BO138" s="260"/>
      <c r="BP138" s="260"/>
    </row>
    <row r="139" spans="2:68" x14ac:dyDescent="0.3">
      <c r="B139" s="241"/>
      <c r="C139" s="242"/>
      <c r="D139" s="242"/>
      <c r="E139" s="242"/>
      <c r="F139" s="242"/>
      <c r="G139" s="242"/>
      <c r="H139" s="241"/>
      <c r="I139" s="242"/>
      <c r="J139" s="242"/>
      <c r="K139" s="242"/>
      <c r="L139" s="242"/>
      <c r="M139" s="242"/>
      <c r="N139" s="242"/>
      <c r="O139" s="242"/>
      <c r="P139" s="242"/>
      <c r="Q139" s="242"/>
      <c r="R139" s="242"/>
      <c r="S139" s="242"/>
      <c r="T139" s="242"/>
      <c r="U139" s="242"/>
      <c r="V139" s="242"/>
      <c r="W139" s="242"/>
      <c r="X139" s="242"/>
      <c r="Y139" s="242"/>
      <c r="Z139" s="242"/>
      <c r="AA139" s="242"/>
      <c r="AB139" s="242"/>
      <c r="AC139" s="242"/>
      <c r="AD139" s="242"/>
      <c r="AE139" s="242"/>
      <c r="AF139" s="242"/>
      <c r="AG139" s="241"/>
      <c r="AH139" s="242"/>
      <c r="AI139" s="242"/>
      <c r="AJ139" s="242"/>
      <c r="AK139" s="241"/>
      <c r="AL139" s="242"/>
      <c r="AM139" s="242"/>
      <c r="AN139" s="242"/>
      <c r="AO139" s="242"/>
      <c r="AP139" s="242"/>
      <c r="AQ139" s="242"/>
      <c r="AR139" s="242"/>
      <c r="AS139" s="242"/>
      <c r="AT139" s="242"/>
      <c r="AU139" s="242"/>
      <c r="AV139" s="242"/>
      <c r="AW139" s="242"/>
      <c r="AX139" s="242"/>
      <c r="AY139" s="242"/>
      <c r="AZ139" s="242"/>
      <c r="BA139" s="242"/>
      <c r="BB139" s="260"/>
      <c r="BC139" s="260"/>
      <c r="BD139" s="260"/>
      <c r="BE139" s="260"/>
      <c r="BF139" s="260"/>
      <c r="BG139" s="260"/>
      <c r="BH139" s="260"/>
      <c r="BI139" s="260"/>
      <c r="BJ139" s="260"/>
      <c r="BK139" s="260"/>
      <c r="BL139" s="260"/>
      <c r="BM139" s="260"/>
      <c r="BN139" s="260"/>
      <c r="BO139" s="260"/>
      <c r="BP139" s="260"/>
    </row>
    <row r="140" spans="2:68" x14ac:dyDescent="0.3">
      <c r="B140" s="244"/>
      <c r="C140" s="245"/>
      <c r="D140" s="245"/>
      <c r="E140" s="245"/>
      <c r="F140" s="245"/>
      <c r="G140" s="245"/>
      <c r="H140" s="244"/>
      <c r="I140" s="245"/>
      <c r="J140" s="245"/>
      <c r="K140" s="245"/>
      <c r="L140" s="245"/>
      <c r="M140" s="245"/>
      <c r="N140" s="245"/>
      <c r="O140" s="245"/>
      <c r="P140" s="245"/>
      <c r="Q140" s="245"/>
      <c r="R140" s="245"/>
      <c r="S140" s="245"/>
      <c r="T140" s="245"/>
      <c r="U140" s="245"/>
      <c r="V140" s="245"/>
      <c r="W140" s="245"/>
      <c r="X140" s="245"/>
      <c r="Y140" s="245"/>
      <c r="Z140" s="245"/>
      <c r="AA140" s="245"/>
      <c r="AB140" s="245"/>
      <c r="AC140" s="245"/>
      <c r="AD140" s="245"/>
      <c r="AE140" s="245"/>
      <c r="AF140" s="245"/>
      <c r="AG140" s="244"/>
      <c r="AH140" s="245"/>
      <c r="AI140" s="245"/>
      <c r="AJ140" s="245"/>
      <c r="AK140" s="244"/>
      <c r="AL140" s="245"/>
      <c r="AM140" s="245"/>
      <c r="AN140" s="245"/>
      <c r="AO140" s="245"/>
      <c r="AP140" s="245"/>
      <c r="AQ140" s="245"/>
      <c r="AR140" s="245"/>
      <c r="AS140" s="245"/>
      <c r="AT140" s="245"/>
      <c r="AU140" s="245"/>
      <c r="AV140" s="245"/>
      <c r="AW140" s="245"/>
      <c r="AX140" s="245"/>
      <c r="AY140" s="245"/>
      <c r="AZ140" s="245"/>
      <c r="BA140" s="245"/>
      <c r="BB140" s="260"/>
      <c r="BC140" s="260"/>
      <c r="BD140" s="260"/>
      <c r="BE140" s="260"/>
      <c r="BF140" s="260"/>
      <c r="BG140" s="260"/>
      <c r="BH140" s="260"/>
      <c r="BI140" s="260"/>
      <c r="BJ140" s="260"/>
      <c r="BK140" s="260"/>
      <c r="BL140" s="260"/>
      <c r="BM140" s="260"/>
      <c r="BN140" s="260"/>
      <c r="BO140" s="260"/>
      <c r="BP140" s="260"/>
    </row>
    <row r="141" spans="2:68" x14ac:dyDescent="0.3">
      <c r="B141" s="238"/>
      <c r="C141" s="239"/>
      <c r="D141" s="239"/>
      <c r="E141" s="239"/>
      <c r="F141" s="239"/>
      <c r="G141" s="239"/>
      <c r="H141" s="238"/>
      <c r="I141" s="239"/>
      <c r="J141" s="239"/>
      <c r="K141" s="239"/>
      <c r="L141" s="239"/>
      <c r="M141" s="239"/>
      <c r="N141" s="239"/>
      <c r="O141" s="239"/>
      <c r="P141" s="239"/>
      <c r="Q141" s="239"/>
      <c r="R141" s="239"/>
      <c r="S141" s="239"/>
      <c r="T141" s="239"/>
      <c r="U141" s="239"/>
      <c r="V141" s="239"/>
      <c r="W141" s="239"/>
      <c r="X141" s="239"/>
      <c r="Y141" s="239"/>
      <c r="Z141" s="239"/>
      <c r="AA141" s="239"/>
      <c r="AB141" s="239"/>
      <c r="AC141" s="239"/>
      <c r="AD141" s="239"/>
      <c r="AE141" s="239"/>
      <c r="AF141" s="239"/>
      <c r="AG141" s="238"/>
      <c r="AH141" s="239"/>
      <c r="AI141" s="239"/>
      <c r="AJ141" s="239"/>
      <c r="AK141" s="238"/>
      <c r="AL141" s="239"/>
      <c r="AM141" s="239"/>
      <c r="AN141" s="239"/>
      <c r="AO141" s="239"/>
      <c r="AP141" s="239"/>
      <c r="AQ141" s="239"/>
      <c r="AR141" s="239"/>
      <c r="AS141" s="239"/>
      <c r="AT141" s="239"/>
      <c r="AU141" s="239"/>
      <c r="AV141" s="239"/>
      <c r="AW141" s="239"/>
      <c r="AX141" s="239"/>
      <c r="AY141" s="239"/>
      <c r="AZ141" s="239"/>
      <c r="BA141" s="239"/>
      <c r="BB141" s="241"/>
      <c r="BC141" s="242"/>
      <c r="BD141" s="242"/>
      <c r="BE141" s="242"/>
      <c r="BF141" s="242"/>
      <c r="BG141" s="242"/>
      <c r="BH141" s="242"/>
      <c r="BI141" s="242"/>
      <c r="BJ141" s="242"/>
      <c r="BK141" s="242"/>
      <c r="BL141" s="242"/>
      <c r="BM141" s="242"/>
      <c r="BN141" s="242"/>
      <c r="BO141" s="242"/>
      <c r="BP141" s="243"/>
    </row>
    <row r="142" spans="2:68" x14ac:dyDescent="0.3">
      <c r="B142" s="241"/>
      <c r="C142" s="242"/>
      <c r="D142" s="242"/>
      <c r="E142" s="242"/>
      <c r="F142" s="242"/>
      <c r="G142" s="242"/>
      <c r="H142" s="241"/>
      <c r="I142" s="242"/>
      <c r="J142" s="242"/>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1"/>
      <c r="AH142" s="242"/>
      <c r="AI142" s="242"/>
      <c r="AJ142" s="242"/>
      <c r="AK142" s="241"/>
      <c r="AL142" s="242"/>
      <c r="AM142" s="242"/>
      <c r="AN142" s="242"/>
      <c r="AO142" s="242"/>
      <c r="AP142" s="242"/>
      <c r="AQ142" s="242"/>
      <c r="AR142" s="242"/>
      <c r="AS142" s="242"/>
      <c r="AT142" s="242"/>
      <c r="AU142" s="242"/>
      <c r="AV142" s="242"/>
      <c r="AW142" s="242"/>
      <c r="AX142" s="242"/>
      <c r="AY142" s="242"/>
      <c r="AZ142" s="242"/>
      <c r="BA142" s="242"/>
      <c r="BB142" s="241"/>
      <c r="BC142" s="242"/>
      <c r="BD142" s="242"/>
      <c r="BE142" s="242"/>
      <c r="BF142" s="242"/>
      <c r="BG142" s="242"/>
      <c r="BH142" s="242"/>
      <c r="BI142" s="242"/>
      <c r="BJ142" s="242"/>
      <c r="BK142" s="242"/>
      <c r="BL142" s="242"/>
      <c r="BM142" s="242"/>
      <c r="BN142" s="242"/>
      <c r="BO142" s="242"/>
      <c r="BP142" s="243"/>
    </row>
    <row r="143" spans="2:68" x14ac:dyDescent="0.3">
      <c r="B143" s="241"/>
      <c r="C143" s="242"/>
      <c r="D143" s="242"/>
      <c r="E143" s="242"/>
      <c r="F143" s="242"/>
      <c r="G143" s="242"/>
      <c r="H143" s="241"/>
      <c r="I143" s="242"/>
      <c r="J143" s="242"/>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1"/>
      <c r="AH143" s="242"/>
      <c r="AI143" s="242"/>
      <c r="AJ143" s="242"/>
      <c r="AK143" s="241"/>
      <c r="AL143" s="242"/>
      <c r="AM143" s="242"/>
      <c r="AN143" s="242"/>
      <c r="AO143" s="242"/>
      <c r="AP143" s="242"/>
      <c r="AQ143" s="242"/>
      <c r="AR143" s="242"/>
      <c r="AS143" s="242"/>
      <c r="AT143" s="242"/>
      <c r="AU143" s="242"/>
      <c r="AV143" s="242"/>
      <c r="AW143" s="242"/>
      <c r="AX143" s="242"/>
      <c r="AY143" s="242"/>
      <c r="AZ143" s="242"/>
      <c r="BA143" s="242"/>
      <c r="BB143" s="241"/>
      <c r="BC143" s="242"/>
      <c r="BD143" s="242"/>
      <c r="BE143" s="242"/>
      <c r="BF143" s="242"/>
      <c r="BG143" s="242"/>
      <c r="BH143" s="242"/>
      <c r="BI143" s="242"/>
      <c r="BJ143" s="242"/>
      <c r="BK143" s="242"/>
      <c r="BL143" s="242"/>
      <c r="BM143" s="242"/>
      <c r="BN143" s="242"/>
      <c r="BO143" s="242"/>
      <c r="BP143" s="243"/>
    </row>
    <row r="144" spans="2:68" x14ac:dyDescent="0.3">
      <c r="B144" s="241"/>
      <c r="C144" s="242"/>
      <c r="D144" s="242"/>
      <c r="E144" s="242"/>
      <c r="F144" s="242"/>
      <c r="G144" s="242"/>
      <c r="H144" s="241"/>
      <c r="I144" s="242"/>
      <c r="J144" s="242"/>
      <c r="K144" s="242"/>
      <c r="L144" s="242"/>
      <c r="M144" s="242"/>
      <c r="N144" s="242"/>
      <c r="O144" s="242"/>
      <c r="P144" s="242"/>
      <c r="Q144" s="242"/>
      <c r="R144" s="242"/>
      <c r="S144" s="242"/>
      <c r="T144" s="242"/>
      <c r="U144" s="242"/>
      <c r="V144" s="242"/>
      <c r="W144" s="242"/>
      <c r="X144" s="242"/>
      <c r="Y144" s="242"/>
      <c r="Z144" s="242"/>
      <c r="AA144" s="242"/>
      <c r="AB144" s="242"/>
      <c r="AC144" s="242"/>
      <c r="AD144" s="242"/>
      <c r="AE144" s="242"/>
      <c r="AF144" s="242"/>
      <c r="AG144" s="241"/>
      <c r="AH144" s="242"/>
      <c r="AI144" s="242"/>
      <c r="AJ144" s="242"/>
      <c r="AK144" s="241"/>
      <c r="AL144" s="242"/>
      <c r="AM144" s="242"/>
      <c r="AN144" s="242"/>
      <c r="AO144" s="242"/>
      <c r="AP144" s="242"/>
      <c r="AQ144" s="242"/>
      <c r="AR144" s="242"/>
      <c r="AS144" s="242"/>
      <c r="AT144" s="242"/>
      <c r="AU144" s="242"/>
      <c r="AV144" s="242"/>
      <c r="AW144" s="242"/>
      <c r="AX144" s="242"/>
      <c r="AY144" s="242"/>
      <c r="AZ144" s="242"/>
      <c r="BA144" s="242"/>
      <c r="BB144" s="241"/>
      <c r="BC144" s="242"/>
      <c r="BD144" s="242"/>
      <c r="BE144" s="242"/>
      <c r="BF144" s="242"/>
      <c r="BG144" s="242"/>
      <c r="BH144" s="242"/>
      <c r="BI144" s="242"/>
      <c r="BJ144" s="242"/>
      <c r="BK144" s="242"/>
      <c r="BL144" s="242"/>
      <c r="BM144" s="242"/>
      <c r="BN144" s="242"/>
      <c r="BO144" s="242"/>
      <c r="BP144" s="243"/>
    </row>
    <row r="145" spans="1:68" x14ac:dyDescent="0.3">
      <c r="B145" s="244"/>
      <c r="C145" s="245"/>
      <c r="D145" s="245"/>
      <c r="E145" s="245"/>
      <c r="F145" s="245"/>
      <c r="G145" s="245"/>
      <c r="H145" s="244"/>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4"/>
      <c r="AH145" s="245"/>
      <c r="AI145" s="245"/>
      <c r="AJ145" s="245"/>
      <c r="AK145" s="244"/>
      <c r="AL145" s="245"/>
      <c r="AM145" s="245"/>
      <c r="AN145" s="245"/>
      <c r="AO145" s="245"/>
      <c r="AP145" s="245"/>
      <c r="AQ145" s="245"/>
      <c r="AR145" s="245"/>
      <c r="AS145" s="245"/>
      <c r="AT145" s="245"/>
      <c r="AU145" s="245"/>
      <c r="AV145" s="245"/>
      <c r="AW145" s="245"/>
      <c r="AX145" s="245"/>
      <c r="AY145" s="245"/>
      <c r="AZ145" s="245"/>
      <c r="BA145" s="245"/>
      <c r="BB145" s="241"/>
      <c r="BC145" s="242"/>
      <c r="BD145" s="242"/>
      <c r="BE145" s="242"/>
      <c r="BF145" s="242"/>
      <c r="BG145" s="242"/>
      <c r="BH145" s="242"/>
      <c r="BI145" s="242"/>
      <c r="BJ145" s="242"/>
      <c r="BK145" s="242"/>
      <c r="BL145" s="242"/>
      <c r="BM145" s="242"/>
      <c r="BN145" s="242"/>
      <c r="BO145" s="242"/>
      <c r="BP145" s="243"/>
    </row>
    <row r="146" spans="1:68" x14ac:dyDescent="0.3">
      <c r="B146" s="238"/>
      <c r="C146" s="239"/>
      <c r="D146" s="239"/>
      <c r="E146" s="239"/>
      <c r="F146" s="239"/>
      <c r="G146" s="239"/>
      <c r="H146" s="238"/>
      <c r="I146" s="239"/>
      <c r="J146" s="239"/>
      <c r="K146" s="239"/>
      <c r="L146" s="239"/>
      <c r="M146" s="239"/>
      <c r="N146" s="239"/>
      <c r="O146" s="239"/>
      <c r="P146" s="239"/>
      <c r="Q146" s="239"/>
      <c r="R146" s="239"/>
      <c r="S146" s="239"/>
      <c r="T146" s="239"/>
      <c r="U146" s="239"/>
      <c r="V146" s="239"/>
      <c r="W146" s="239"/>
      <c r="X146" s="239"/>
      <c r="Y146" s="239"/>
      <c r="Z146" s="239"/>
      <c r="AA146" s="239"/>
      <c r="AB146" s="239"/>
      <c r="AC146" s="239"/>
      <c r="AD146" s="239"/>
      <c r="AE146" s="239"/>
      <c r="AF146" s="239"/>
      <c r="AG146" s="238"/>
      <c r="AH146" s="239"/>
      <c r="AI146" s="239"/>
      <c r="AJ146" s="239"/>
      <c r="AK146" s="238"/>
      <c r="AL146" s="239"/>
      <c r="AM146" s="239"/>
      <c r="AN146" s="239"/>
      <c r="AO146" s="239"/>
      <c r="AP146" s="239"/>
      <c r="AQ146" s="239"/>
      <c r="AR146" s="239"/>
      <c r="AS146" s="239"/>
      <c r="AT146" s="239"/>
      <c r="AU146" s="239"/>
      <c r="AV146" s="239"/>
      <c r="AW146" s="239"/>
      <c r="AX146" s="239"/>
      <c r="AY146" s="239"/>
      <c r="AZ146" s="239"/>
      <c r="BA146" s="239"/>
      <c r="BB146" s="260"/>
      <c r="BC146" s="260"/>
      <c r="BD146" s="260"/>
      <c r="BE146" s="260"/>
      <c r="BF146" s="260"/>
      <c r="BG146" s="260"/>
      <c r="BH146" s="260"/>
      <c r="BI146" s="260"/>
      <c r="BJ146" s="260"/>
      <c r="BK146" s="260"/>
      <c r="BL146" s="260"/>
      <c r="BM146" s="260"/>
      <c r="BN146" s="260"/>
      <c r="BO146" s="260"/>
      <c r="BP146" s="260"/>
    </row>
    <row r="147" spans="1:68" x14ac:dyDescent="0.3">
      <c r="B147" s="241"/>
      <c r="C147" s="242"/>
      <c r="D147" s="242"/>
      <c r="E147" s="242"/>
      <c r="F147" s="242"/>
      <c r="G147" s="242"/>
      <c r="H147" s="241"/>
      <c r="I147" s="242"/>
      <c r="J147" s="242"/>
      <c r="K147" s="242"/>
      <c r="L147" s="242"/>
      <c r="M147" s="242"/>
      <c r="N147" s="242"/>
      <c r="O147" s="242"/>
      <c r="P147" s="242"/>
      <c r="Q147" s="242"/>
      <c r="R147" s="242"/>
      <c r="S147" s="242"/>
      <c r="T147" s="242"/>
      <c r="U147" s="242"/>
      <c r="V147" s="242"/>
      <c r="W147" s="242"/>
      <c r="X147" s="242"/>
      <c r="Y147" s="242"/>
      <c r="Z147" s="242"/>
      <c r="AA147" s="242"/>
      <c r="AB147" s="242"/>
      <c r="AC147" s="242"/>
      <c r="AD147" s="242"/>
      <c r="AE147" s="242"/>
      <c r="AF147" s="242"/>
      <c r="AG147" s="241"/>
      <c r="AH147" s="242"/>
      <c r="AI147" s="242"/>
      <c r="AJ147" s="242"/>
      <c r="AK147" s="241"/>
      <c r="AL147" s="242"/>
      <c r="AM147" s="242"/>
      <c r="AN147" s="242"/>
      <c r="AO147" s="242"/>
      <c r="AP147" s="242"/>
      <c r="AQ147" s="242"/>
      <c r="AR147" s="242"/>
      <c r="AS147" s="242"/>
      <c r="AT147" s="242"/>
      <c r="AU147" s="242"/>
      <c r="AV147" s="242"/>
      <c r="AW147" s="242"/>
      <c r="AX147" s="242"/>
      <c r="AY147" s="242"/>
      <c r="AZ147" s="242"/>
      <c r="BA147" s="242"/>
      <c r="BB147" s="260"/>
      <c r="BC147" s="260"/>
      <c r="BD147" s="260"/>
      <c r="BE147" s="260"/>
      <c r="BF147" s="260"/>
      <c r="BG147" s="260"/>
      <c r="BH147" s="260"/>
      <c r="BI147" s="260"/>
      <c r="BJ147" s="260"/>
      <c r="BK147" s="260"/>
      <c r="BL147" s="260"/>
      <c r="BM147" s="260"/>
      <c r="BN147" s="260"/>
      <c r="BO147" s="260"/>
      <c r="BP147" s="260"/>
    </row>
    <row r="148" spans="1:68" x14ac:dyDescent="0.3">
      <c r="B148" s="241"/>
      <c r="C148" s="242"/>
      <c r="D148" s="242"/>
      <c r="E148" s="242"/>
      <c r="F148" s="242"/>
      <c r="G148" s="242"/>
      <c r="H148" s="241"/>
      <c r="I148" s="242"/>
      <c r="J148" s="242"/>
      <c r="K148" s="242"/>
      <c r="L148" s="242"/>
      <c r="M148" s="242"/>
      <c r="N148" s="242"/>
      <c r="O148" s="242"/>
      <c r="P148" s="242"/>
      <c r="Q148" s="242"/>
      <c r="R148" s="242"/>
      <c r="S148" s="242"/>
      <c r="T148" s="242"/>
      <c r="U148" s="242"/>
      <c r="V148" s="242"/>
      <c r="W148" s="242"/>
      <c r="X148" s="242"/>
      <c r="Y148" s="242"/>
      <c r="Z148" s="242"/>
      <c r="AA148" s="242"/>
      <c r="AB148" s="242"/>
      <c r="AC148" s="242"/>
      <c r="AD148" s="242"/>
      <c r="AE148" s="242"/>
      <c r="AF148" s="242"/>
      <c r="AG148" s="241"/>
      <c r="AH148" s="242"/>
      <c r="AI148" s="242"/>
      <c r="AJ148" s="242"/>
      <c r="AK148" s="241"/>
      <c r="AL148" s="242"/>
      <c r="AM148" s="242"/>
      <c r="AN148" s="242"/>
      <c r="AO148" s="242"/>
      <c r="AP148" s="242"/>
      <c r="AQ148" s="242"/>
      <c r="AR148" s="242"/>
      <c r="AS148" s="242"/>
      <c r="AT148" s="242"/>
      <c r="AU148" s="242"/>
      <c r="AV148" s="242"/>
      <c r="AW148" s="242"/>
      <c r="AX148" s="242"/>
      <c r="AY148" s="242"/>
      <c r="AZ148" s="242"/>
      <c r="BA148" s="242"/>
      <c r="BB148" s="260"/>
      <c r="BC148" s="260"/>
      <c r="BD148" s="260"/>
      <c r="BE148" s="260"/>
      <c r="BF148" s="260"/>
      <c r="BG148" s="260"/>
      <c r="BH148" s="260"/>
      <c r="BI148" s="260"/>
      <c r="BJ148" s="260"/>
      <c r="BK148" s="260"/>
      <c r="BL148" s="260"/>
      <c r="BM148" s="260"/>
      <c r="BN148" s="260"/>
      <c r="BO148" s="260"/>
      <c r="BP148" s="260"/>
    </row>
    <row r="149" spans="1:68" x14ac:dyDescent="0.3">
      <c r="B149" s="241"/>
      <c r="C149" s="242"/>
      <c r="D149" s="242"/>
      <c r="E149" s="242"/>
      <c r="F149" s="242"/>
      <c r="G149" s="242"/>
      <c r="H149" s="241"/>
      <c r="I149" s="242"/>
      <c r="J149" s="242"/>
      <c r="K149" s="242"/>
      <c r="L149" s="242"/>
      <c r="M149" s="242"/>
      <c r="N149" s="242"/>
      <c r="O149" s="242"/>
      <c r="P149" s="242"/>
      <c r="Q149" s="242"/>
      <c r="R149" s="242"/>
      <c r="S149" s="242"/>
      <c r="T149" s="242"/>
      <c r="U149" s="242"/>
      <c r="V149" s="242"/>
      <c r="W149" s="242"/>
      <c r="X149" s="242"/>
      <c r="Y149" s="242"/>
      <c r="Z149" s="242"/>
      <c r="AA149" s="242"/>
      <c r="AB149" s="242"/>
      <c r="AC149" s="242"/>
      <c r="AD149" s="242"/>
      <c r="AE149" s="242"/>
      <c r="AF149" s="242"/>
      <c r="AG149" s="241"/>
      <c r="AH149" s="242"/>
      <c r="AI149" s="242"/>
      <c r="AJ149" s="242"/>
      <c r="AK149" s="241"/>
      <c r="AL149" s="242"/>
      <c r="AM149" s="242"/>
      <c r="AN149" s="242"/>
      <c r="AO149" s="242"/>
      <c r="AP149" s="242"/>
      <c r="AQ149" s="242"/>
      <c r="AR149" s="242"/>
      <c r="AS149" s="242"/>
      <c r="AT149" s="242"/>
      <c r="AU149" s="242"/>
      <c r="AV149" s="242"/>
      <c r="AW149" s="242"/>
      <c r="AX149" s="242"/>
      <c r="AY149" s="242"/>
      <c r="AZ149" s="242"/>
      <c r="BA149" s="242"/>
      <c r="BB149" s="260"/>
      <c r="BC149" s="260"/>
      <c r="BD149" s="260"/>
      <c r="BE149" s="260"/>
      <c r="BF149" s="260"/>
      <c r="BG149" s="260"/>
      <c r="BH149" s="260"/>
      <c r="BI149" s="260"/>
      <c r="BJ149" s="260"/>
      <c r="BK149" s="260"/>
      <c r="BL149" s="260"/>
      <c r="BM149" s="260"/>
      <c r="BN149" s="260"/>
      <c r="BO149" s="260"/>
      <c r="BP149" s="260"/>
    </row>
    <row r="150" spans="1:68" x14ac:dyDescent="0.3">
      <c r="B150" s="244"/>
      <c r="C150" s="245"/>
      <c r="D150" s="245"/>
      <c r="E150" s="245"/>
      <c r="F150" s="245"/>
      <c r="G150" s="245"/>
      <c r="H150" s="244"/>
      <c r="I150" s="245"/>
      <c r="J150" s="245"/>
      <c r="K150" s="245"/>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4"/>
      <c r="AH150" s="245"/>
      <c r="AI150" s="245"/>
      <c r="AJ150" s="245"/>
      <c r="AK150" s="244"/>
      <c r="AL150" s="245"/>
      <c r="AM150" s="245"/>
      <c r="AN150" s="245"/>
      <c r="AO150" s="245"/>
      <c r="AP150" s="245"/>
      <c r="AQ150" s="245"/>
      <c r="AR150" s="245"/>
      <c r="AS150" s="245"/>
      <c r="AT150" s="245"/>
      <c r="AU150" s="245"/>
      <c r="AV150" s="245"/>
      <c r="AW150" s="245"/>
      <c r="AX150" s="245"/>
      <c r="AY150" s="245"/>
      <c r="AZ150" s="245"/>
      <c r="BA150" s="245"/>
      <c r="BB150" s="262"/>
      <c r="BC150" s="262"/>
      <c r="BD150" s="262"/>
      <c r="BE150" s="262"/>
      <c r="BF150" s="262"/>
      <c r="BG150" s="262"/>
      <c r="BH150" s="262"/>
      <c r="BI150" s="262"/>
      <c r="BJ150" s="262"/>
      <c r="BK150" s="262"/>
      <c r="BL150" s="262"/>
      <c r="BM150" s="262"/>
      <c r="BN150" s="262"/>
      <c r="BO150" s="262"/>
      <c r="BP150" s="262"/>
    </row>
    <row r="151" spans="1:68" x14ac:dyDescent="0.3">
      <c r="B151" s="238"/>
      <c r="C151" s="239"/>
      <c r="D151" s="239"/>
      <c r="E151" s="239"/>
      <c r="F151" s="239"/>
      <c r="G151" s="239"/>
      <c r="H151" s="238"/>
      <c r="I151" s="239"/>
      <c r="J151" s="239"/>
      <c r="K151" s="239"/>
      <c r="L151" s="239"/>
      <c r="M151" s="239"/>
      <c r="N151" s="239"/>
      <c r="O151" s="239"/>
      <c r="P151" s="239"/>
      <c r="Q151" s="239"/>
      <c r="R151" s="239"/>
      <c r="S151" s="239"/>
      <c r="T151" s="239"/>
      <c r="U151" s="239"/>
      <c r="V151" s="239"/>
      <c r="W151" s="239"/>
      <c r="X151" s="239"/>
      <c r="Y151" s="239"/>
      <c r="Z151" s="239"/>
      <c r="AA151" s="239"/>
      <c r="AB151" s="239"/>
      <c r="AC151" s="239"/>
      <c r="AD151" s="239"/>
      <c r="AE151" s="239"/>
      <c r="AF151" s="239"/>
      <c r="AG151" s="238"/>
      <c r="AH151" s="239"/>
      <c r="AI151" s="239"/>
      <c r="AJ151" s="239"/>
      <c r="AK151" s="238"/>
      <c r="AL151" s="239"/>
      <c r="AM151" s="239"/>
      <c r="AN151" s="239"/>
      <c r="AO151" s="239"/>
      <c r="AP151" s="239"/>
      <c r="AQ151" s="239"/>
      <c r="AR151" s="239"/>
      <c r="AS151" s="239"/>
      <c r="AT151" s="239"/>
      <c r="AU151" s="239"/>
      <c r="AV151" s="239"/>
      <c r="AW151" s="239"/>
      <c r="AX151" s="239"/>
      <c r="AY151" s="239"/>
      <c r="AZ151" s="239"/>
      <c r="BA151" s="239"/>
      <c r="BB151" s="260"/>
      <c r="BC151" s="260"/>
      <c r="BD151" s="260"/>
      <c r="BE151" s="260"/>
      <c r="BF151" s="260"/>
      <c r="BG151" s="260"/>
      <c r="BH151" s="260"/>
      <c r="BI151" s="260"/>
      <c r="BJ151" s="260"/>
      <c r="BK151" s="260"/>
      <c r="BL151" s="260"/>
      <c r="BM151" s="260"/>
      <c r="BN151" s="260"/>
      <c r="BO151" s="260"/>
      <c r="BP151" s="260"/>
    </row>
    <row r="152" spans="1:68" x14ac:dyDescent="0.3">
      <c r="B152" s="241"/>
      <c r="C152" s="242"/>
      <c r="D152" s="242"/>
      <c r="E152" s="242"/>
      <c r="F152" s="242"/>
      <c r="G152" s="242"/>
      <c r="H152" s="241"/>
      <c r="I152" s="242"/>
      <c r="J152" s="242"/>
      <c r="K152" s="242"/>
      <c r="L152" s="242"/>
      <c r="M152" s="242"/>
      <c r="N152" s="242"/>
      <c r="O152" s="242"/>
      <c r="P152" s="242"/>
      <c r="Q152" s="242"/>
      <c r="R152" s="242"/>
      <c r="S152" s="242"/>
      <c r="T152" s="242"/>
      <c r="U152" s="242"/>
      <c r="V152" s="242"/>
      <c r="W152" s="242"/>
      <c r="X152" s="242"/>
      <c r="Y152" s="242"/>
      <c r="Z152" s="242"/>
      <c r="AA152" s="242"/>
      <c r="AB152" s="242"/>
      <c r="AC152" s="242"/>
      <c r="AD152" s="242"/>
      <c r="AE152" s="242"/>
      <c r="AF152" s="242"/>
      <c r="AG152" s="241"/>
      <c r="AH152" s="242"/>
      <c r="AI152" s="242"/>
      <c r="AJ152" s="242"/>
      <c r="AK152" s="241"/>
      <c r="AL152" s="242"/>
      <c r="AM152" s="242"/>
      <c r="AN152" s="242"/>
      <c r="AO152" s="242"/>
      <c r="AP152" s="242"/>
      <c r="AQ152" s="242"/>
      <c r="AR152" s="242"/>
      <c r="AS152" s="242"/>
      <c r="AT152" s="242"/>
      <c r="AU152" s="242"/>
      <c r="AV152" s="242"/>
      <c r="AW152" s="242"/>
      <c r="AX152" s="242"/>
      <c r="AY152" s="242"/>
      <c r="AZ152" s="242"/>
      <c r="BA152" s="242"/>
      <c r="BB152" s="260"/>
      <c r="BC152" s="260"/>
      <c r="BD152" s="260"/>
      <c r="BE152" s="260"/>
      <c r="BF152" s="260"/>
      <c r="BG152" s="260"/>
      <c r="BH152" s="260"/>
      <c r="BI152" s="260"/>
      <c r="BJ152" s="260"/>
      <c r="BK152" s="260"/>
      <c r="BL152" s="260"/>
      <c r="BM152" s="260"/>
      <c r="BN152" s="260"/>
      <c r="BO152" s="260"/>
      <c r="BP152" s="260"/>
    </row>
    <row r="153" spans="1:68" x14ac:dyDescent="0.3">
      <c r="B153" s="241"/>
      <c r="C153" s="242"/>
      <c r="D153" s="242"/>
      <c r="E153" s="242"/>
      <c r="F153" s="242"/>
      <c r="G153" s="242"/>
      <c r="H153" s="241"/>
      <c r="I153" s="242"/>
      <c r="J153" s="242"/>
      <c r="K153" s="242"/>
      <c r="L153" s="242"/>
      <c r="M153" s="242"/>
      <c r="N153" s="242"/>
      <c r="O153" s="242"/>
      <c r="P153" s="242"/>
      <c r="Q153" s="242"/>
      <c r="R153" s="242"/>
      <c r="S153" s="242"/>
      <c r="T153" s="242"/>
      <c r="U153" s="242"/>
      <c r="V153" s="242"/>
      <c r="W153" s="242"/>
      <c r="X153" s="242"/>
      <c r="Y153" s="242"/>
      <c r="Z153" s="242"/>
      <c r="AA153" s="242"/>
      <c r="AB153" s="242"/>
      <c r="AC153" s="242"/>
      <c r="AD153" s="242"/>
      <c r="AE153" s="242"/>
      <c r="AF153" s="242"/>
      <c r="AG153" s="241"/>
      <c r="AH153" s="242"/>
      <c r="AI153" s="242"/>
      <c r="AJ153" s="242"/>
      <c r="AK153" s="241"/>
      <c r="AL153" s="242"/>
      <c r="AM153" s="242"/>
      <c r="AN153" s="242"/>
      <c r="AO153" s="242"/>
      <c r="AP153" s="242"/>
      <c r="AQ153" s="242"/>
      <c r="AR153" s="242"/>
      <c r="AS153" s="242"/>
      <c r="AT153" s="242"/>
      <c r="AU153" s="242"/>
      <c r="AV153" s="242"/>
      <c r="AW153" s="242"/>
      <c r="AX153" s="242"/>
      <c r="AY153" s="242"/>
      <c r="AZ153" s="242"/>
      <c r="BA153" s="242"/>
      <c r="BB153" s="260"/>
      <c r="BC153" s="260"/>
      <c r="BD153" s="260"/>
      <c r="BE153" s="260"/>
      <c r="BF153" s="260"/>
      <c r="BG153" s="260"/>
      <c r="BH153" s="260"/>
      <c r="BI153" s="260"/>
      <c r="BJ153" s="260"/>
      <c r="BK153" s="260"/>
      <c r="BL153" s="260"/>
      <c r="BM153" s="260"/>
      <c r="BN153" s="260"/>
      <c r="BO153" s="260"/>
      <c r="BP153" s="260"/>
    </row>
    <row r="154" spans="1:68" x14ac:dyDescent="0.3">
      <c r="B154" s="241"/>
      <c r="C154" s="242"/>
      <c r="D154" s="242"/>
      <c r="E154" s="242"/>
      <c r="F154" s="242"/>
      <c r="G154" s="242"/>
      <c r="H154" s="241"/>
      <c r="I154" s="242"/>
      <c r="J154" s="242"/>
      <c r="K154" s="242"/>
      <c r="L154" s="242"/>
      <c r="M154" s="242"/>
      <c r="N154" s="242"/>
      <c r="O154" s="242"/>
      <c r="P154" s="242"/>
      <c r="Q154" s="242"/>
      <c r="R154" s="242"/>
      <c r="S154" s="242"/>
      <c r="T154" s="242"/>
      <c r="U154" s="242"/>
      <c r="V154" s="242"/>
      <c r="W154" s="242"/>
      <c r="X154" s="242"/>
      <c r="Y154" s="242"/>
      <c r="Z154" s="242"/>
      <c r="AA154" s="242"/>
      <c r="AB154" s="242"/>
      <c r="AC154" s="242"/>
      <c r="AD154" s="242"/>
      <c r="AE154" s="242"/>
      <c r="AF154" s="242"/>
      <c r="AG154" s="241"/>
      <c r="AH154" s="242"/>
      <c r="AI154" s="242"/>
      <c r="AJ154" s="242"/>
      <c r="AK154" s="241"/>
      <c r="AL154" s="242"/>
      <c r="AM154" s="242"/>
      <c r="AN154" s="242"/>
      <c r="AO154" s="242"/>
      <c r="AP154" s="242"/>
      <c r="AQ154" s="242"/>
      <c r="AR154" s="242"/>
      <c r="AS154" s="242"/>
      <c r="AT154" s="242"/>
      <c r="AU154" s="242"/>
      <c r="AV154" s="242"/>
      <c r="AW154" s="242"/>
      <c r="AX154" s="242"/>
      <c r="AY154" s="242"/>
      <c r="AZ154" s="242"/>
      <c r="BA154" s="242"/>
      <c r="BB154" s="260"/>
      <c r="BC154" s="260"/>
      <c r="BD154" s="260"/>
      <c r="BE154" s="260"/>
      <c r="BF154" s="260"/>
      <c r="BG154" s="260"/>
      <c r="BH154" s="260"/>
      <c r="BI154" s="260"/>
      <c r="BJ154" s="260"/>
      <c r="BK154" s="260"/>
      <c r="BL154" s="260"/>
      <c r="BM154" s="260"/>
      <c r="BN154" s="260"/>
      <c r="BO154" s="260"/>
      <c r="BP154" s="260"/>
    </row>
    <row r="155" spans="1:68" x14ac:dyDescent="0.3">
      <c r="B155" s="244"/>
      <c r="C155" s="245"/>
      <c r="D155" s="245"/>
      <c r="E155" s="245"/>
      <c r="F155" s="245"/>
      <c r="G155" s="245"/>
      <c r="H155" s="244"/>
      <c r="I155" s="245"/>
      <c r="J155" s="245"/>
      <c r="K155" s="245"/>
      <c r="L155" s="245"/>
      <c r="M155" s="245"/>
      <c r="N155" s="245"/>
      <c r="O155" s="245"/>
      <c r="P155" s="245"/>
      <c r="Q155" s="245"/>
      <c r="R155" s="245"/>
      <c r="S155" s="245"/>
      <c r="T155" s="245"/>
      <c r="U155" s="245"/>
      <c r="V155" s="245"/>
      <c r="W155" s="245"/>
      <c r="X155" s="245"/>
      <c r="Y155" s="245"/>
      <c r="Z155" s="245"/>
      <c r="AA155" s="245"/>
      <c r="AB155" s="245"/>
      <c r="AC155" s="245"/>
      <c r="AD155" s="245"/>
      <c r="AE155" s="245"/>
      <c r="AF155" s="245"/>
      <c r="AG155" s="244"/>
      <c r="AH155" s="245"/>
      <c r="AI155" s="245"/>
      <c r="AJ155" s="245"/>
      <c r="AK155" s="244"/>
      <c r="AL155" s="245"/>
      <c r="AM155" s="245"/>
      <c r="AN155" s="245"/>
      <c r="AO155" s="245"/>
      <c r="AP155" s="245"/>
      <c r="AQ155" s="245"/>
      <c r="AR155" s="245"/>
      <c r="AS155" s="245"/>
      <c r="AT155" s="245"/>
      <c r="AU155" s="245"/>
      <c r="AV155" s="245"/>
      <c r="AW155" s="245"/>
      <c r="AX155" s="245"/>
      <c r="AY155" s="245"/>
      <c r="AZ155" s="245"/>
      <c r="BA155" s="245"/>
      <c r="BB155" s="260"/>
      <c r="BC155" s="260"/>
      <c r="BD155" s="260"/>
      <c r="BE155" s="260"/>
      <c r="BF155" s="260"/>
      <c r="BG155" s="260"/>
      <c r="BH155" s="260"/>
      <c r="BI155" s="260"/>
      <c r="BJ155" s="260"/>
      <c r="BK155" s="260"/>
      <c r="BL155" s="260"/>
      <c r="BM155" s="260"/>
      <c r="BN155" s="260"/>
      <c r="BO155" s="260"/>
      <c r="BP155" s="260"/>
    </row>
    <row r="158" spans="1:68" x14ac:dyDescent="0.3">
      <c r="A158" s="227" t="s">
        <v>272</v>
      </c>
      <c r="B158" s="227"/>
      <c r="C158" s="227"/>
      <c r="D158" s="227"/>
      <c r="E158" s="227"/>
      <c r="F158" s="227"/>
      <c r="G158" s="227"/>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c r="AE158" s="227"/>
      <c r="AF158" s="227"/>
      <c r="AG158" s="227"/>
      <c r="AH158" s="227"/>
      <c r="AI158" s="227"/>
      <c r="AJ158" s="227"/>
      <c r="AK158" s="227"/>
      <c r="AL158" s="227"/>
      <c r="AM158" s="227"/>
      <c r="AN158" s="227"/>
      <c r="AO158" s="227"/>
      <c r="AP158" s="227"/>
      <c r="AQ158" s="227"/>
      <c r="AR158" s="227"/>
      <c r="AS158" s="227"/>
      <c r="AT158" s="227"/>
      <c r="AU158" s="227"/>
      <c r="AV158" s="227"/>
      <c r="AW158" s="227"/>
      <c r="AX158" s="227"/>
      <c r="AY158" s="227"/>
      <c r="AZ158" s="227"/>
      <c r="BA158" s="227"/>
      <c r="BB158" s="227"/>
      <c r="BC158" s="227"/>
      <c r="BD158" s="227"/>
      <c r="BE158" s="227"/>
      <c r="BF158" s="227"/>
      <c r="BG158" s="227"/>
      <c r="BH158" s="227"/>
      <c r="BI158" s="227"/>
      <c r="BJ158" s="227"/>
      <c r="BK158" s="227"/>
      <c r="BL158" s="227"/>
      <c r="BM158" s="227"/>
      <c r="BN158" s="227"/>
      <c r="BO158" s="227"/>
      <c r="BP158" s="227"/>
    </row>
    <row r="160" spans="1:68" x14ac:dyDescent="0.3">
      <c r="B160" s="257" t="s">
        <v>273</v>
      </c>
      <c r="C160" s="258"/>
      <c r="D160" s="258"/>
      <c r="E160" s="258"/>
      <c r="F160" s="258"/>
      <c r="G160" s="258"/>
      <c r="H160" s="258"/>
      <c r="I160" s="258"/>
      <c r="J160" s="258"/>
      <c r="K160" s="258"/>
      <c r="L160" s="258"/>
      <c r="M160" s="258"/>
      <c r="N160" s="258"/>
      <c r="O160" s="258"/>
      <c r="P160" s="258"/>
      <c r="Q160" s="258"/>
      <c r="R160" s="258"/>
      <c r="S160" s="258"/>
      <c r="T160" s="258"/>
      <c r="U160" s="258"/>
      <c r="V160" s="258"/>
      <c r="W160" s="258"/>
      <c r="X160" s="258"/>
      <c r="Y160" s="258"/>
      <c r="Z160" s="258"/>
      <c r="AA160" s="258"/>
      <c r="AB160" s="258"/>
      <c r="AC160" s="258"/>
      <c r="AD160" s="258"/>
      <c r="AE160" s="258"/>
      <c r="AF160" s="258"/>
      <c r="AG160" s="258"/>
      <c r="AH160" s="258"/>
      <c r="AI160" s="258"/>
      <c r="AJ160" s="258"/>
      <c r="AK160" s="258"/>
      <c r="AL160" s="258"/>
      <c r="AM160" s="258"/>
      <c r="AN160" s="258"/>
      <c r="AO160" s="258"/>
      <c r="AP160" s="258"/>
      <c r="AQ160" s="258"/>
      <c r="AR160" s="258"/>
      <c r="AS160" s="258"/>
      <c r="AT160" s="258"/>
      <c r="AU160" s="258"/>
      <c r="AV160" s="258"/>
      <c r="AW160" s="258"/>
      <c r="AX160" s="258"/>
      <c r="AY160" s="258"/>
      <c r="AZ160" s="258"/>
      <c r="BA160" s="258"/>
      <c r="BB160" s="258"/>
      <c r="BC160" s="258"/>
      <c r="BD160" s="258"/>
      <c r="BE160" s="258"/>
      <c r="BF160" s="258"/>
      <c r="BG160" s="258"/>
      <c r="BH160" s="258"/>
      <c r="BI160" s="258"/>
      <c r="BJ160" s="258"/>
      <c r="BK160" s="258"/>
      <c r="BL160" s="258"/>
      <c r="BM160" s="258"/>
      <c r="BN160" s="258"/>
      <c r="BO160" s="258"/>
      <c r="BP160" s="259"/>
    </row>
    <row r="161" spans="2:68" x14ac:dyDescent="0.3">
      <c r="B161" s="238"/>
      <c r="C161" s="239"/>
      <c r="D161" s="239"/>
      <c r="E161" s="239"/>
      <c r="F161" s="239"/>
      <c r="G161" s="239"/>
      <c r="H161" s="239"/>
      <c r="I161" s="239"/>
      <c r="J161" s="239"/>
      <c r="K161" s="239"/>
      <c r="L161" s="239"/>
      <c r="M161" s="239"/>
      <c r="N161" s="239"/>
      <c r="O161" s="239"/>
      <c r="P161" s="239"/>
      <c r="Q161" s="239"/>
      <c r="R161" s="239"/>
      <c r="S161" s="239"/>
      <c r="T161" s="239"/>
      <c r="U161" s="239"/>
      <c r="V161" s="239"/>
      <c r="W161" s="239"/>
      <c r="X161" s="239"/>
      <c r="Y161" s="239"/>
      <c r="Z161" s="239"/>
      <c r="AA161" s="239"/>
      <c r="AB161" s="239"/>
      <c r="AC161" s="239"/>
      <c r="AD161" s="239"/>
      <c r="AE161" s="239"/>
      <c r="AF161" s="239"/>
      <c r="AG161" s="239"/>
      <c r="AH161" s="239"/>
      <c r="AI161" s="239"/>
      <c r="AJ161" s="239"/>
      <c r="AK161" s="239"/>
      <c r="AL161" s="239"/>
      <c r="AM161" s="239"/>
      <c r="AN161" s="239"/>
      <c r="AO161" s="239"/>
      <c r="AP161" s="239"/>
      <c r="AQ161" s="239"/>
      <c r="AR161" s="239"/>
      <c r="AS161" s="239"/>
      <c r="AT161" s="239"/>
      <c r="AU161" s="239"/>
      <c r="AV161" s="239"/>
      <c r="AW161" s="239"/>
      <c r="AX161" s="239"/>
      <c r="AY161" s="239"/>
      <c r="AZ161" s="239"/>
      <c r="BA161" s="239"/>
      <c r="BB161" s="239"/>
      <c r="BC161" s="239"/>
      <c r="BD161" s="239"/>
      <c r="BE161" s="239"/>
      <c r="BF161" s="239"/>
      <c r="BG161" s="239"/>
      <c r="BH161" s="239"/>
      <c r="BI161" s="239"/>
      <c r="BJ161" s="239"/>
      <c r="BK161" s="239"/>
      <c r="BL161" s="239"/>
      <c r="BM161" s="239"/>
      <c r="BN161" s="239"/>
      <c r="BO161" s="239"/>
      <c r="BP161" s="240"/>
    </row>
    <row r="162" spans="2:68" x14ac:dyDescent="0.3">
      <c r="B162" s="241"/>
      <c r="C162" s="242"/>
      <c r="D162" s="242"/>
      <c r="E162" s="242"/>
      <c r="F162" s="242"/>
      <c r="G162" s="242"/>
      <c r="H162" s="242"/>
      <c r="I162" s="242"/>
      <c r="J162" s="242"/>
      <c r="K162" s="242"/>
      <c r="L162" s="242"/>
      <c r="M162" s="242"/>
      <c r="N162" s="242"/>
      <c r="O162" s="242"/>
      <c r="P162" s="242"/>
      <c r="Q162" s="242"/>
      <c r="R162" s="242"/>
      <c r="S162" s="242"/>
      <c r="T162" s="242"/>
      <c r="U162" s="242"/>
      <c r="V162" s="242"/>
      <c r="W162" s="242"/>
      <c r="X162" s="242"/>
      <c r="Y162" s="242"/>
      <c r="Z162" s="242"/>
      <c r="AA162" s="242"/>
      <c r="AB162" s="242"/>
      <c r="AC162" s="242"/>
      <c r="AD162" s="242"/>
      <c r="AE162" s="242"/>
      <c r="AF162" s="242"/>
      <c r="AG162" s="242"/>
      <c r="AH162" s="242"/>
      <c r="AI162" s="242"/>
      <c r="AJ162" s="242"/>
      <c r="AK162" s="242"/>
      <c r="AL162" s="242"/>
      <c r="AM162" s="242"/>
      <c r="AN162" s="242"/>
      <c r="AO162" s="242"/>
      <c r="AP162" s="242"/>
      <c r="AQ162" s="242"/>
      <c r="AR162" s="242"/>
      <c r="AS162" s="242"/>
      <c r="AT162" s="242"/>
      <c r="AU162" s="242"/>
      <c r="AV162" s="242"/>
      <c r="AW162" s="242"/>
      <c r="AX162" s="242"/>
      <c r="AY162" s="242"/>
      <c r="AZ162" s="242"/>
      <c r="BA162" s="242"/>
      <c r="BB162" s="242"/>
      <c r="BC162" s="242"/>
      <c r="BD162" s="242"/>
      <c r="BE162" s="242"/>
      <c r="BF162" s="242"/>
      <c r="BG162" s="242"/>
      <c r="BH162" s="242"/>
      <c r="BI162" s="242"/>
      <c r="BJ162" s="242"/>
      <c r="BK162" s="242"/>
      <c r="BL162" s="242"/>
      <c r="BM162" s="242"/>
      <c r="BN162" s="242"/>
      <c r="BO162" s="242"/>
      <c r="BP162" s="243"/>
    </row>
    <row r="163" spans="2:68" x14ac:dyDescent="0.3">
      <c r="B163" s="241"/>
      <c r="C163" s="242"/>
      <c r="D163" s="242"/>
      <c r="E163" s="242"/>
      <c r="F163" s="242"/>
      <c r="G163" s="242"/>
      <c r="H163" s="242"/>
      <c r="I163" s="242"/>
      <c r="J163" s="242"/>
      <c r="K163" s="242"/>
      <c r="L163" s="242"/>
      <c r="M163" s="242"/>
      <c r="N163" s="242"/>
      <c r="O163" s="242"/>
      <c r="P163" s="242"/>
      <c r="Q163" s="242"/>
      <c r="R163" s="242"/>
      <c r="S163" s="242"/>
      <c r="T163" s="242"/>
      <c r="U163" s="242"/>
      <c r="V163" s="242"/>
      <c r="W163" s="242"/>
      <c r="X163" s="242"/>
      <c r="Y163" s="242"/>
      <c r="Z163" s="242"/>
      <c r="AA163" s="242"/>
      <c r="AB163" s="242"/>
      <c r="AC163" s="242"/>
      <c r="AD163" s="242"/>
      <c r="AE163" s="242"/>
      <c r="AF163" s="242"/>
      <c r="AG163" s="242"/>
      <c r="AH163" s="242"/>
      <c r="AI163" s="242"/>
      <c r="AJ163" s="242"/>
      <c r="AK163" s="242"/>
      <c r="AL163" s="242"/>
      <c r="AM163" s="242"/>
      <c r="AN163" s="242"/>
      <c r="AO163" s="242"/>
      <c r="AP163" s="242"/>
      <c r="AQ163" s="242"/>
      <c r="AR163" s="242"/>
      <c r="AS163" s="242"/>
      <c r="AT163" s="242"/>
      <c r="AU163" s="242"/>
      <c r="AV163" s="242"/>
      <c r="AW163" s="242"/>
      <c r="AX163" s="242"/>
      <c r="AY163" s="242"/>
      <c r="AZ163" s="242"/>
      <c r="BA163" s="242"/>
      <c r="BB163" s="242"/>
      <c r="BC163" s="242"/>
      <c r="BD163" s="242"/>
      <c r="BE163" s="242"/>
      <c r="BF163" s="242"/>
      <c r="BG163" s="242"/>
      <c r="BH163" s="242"/>
      <c r="BI163" s="242"/>
      <c r="BJ163" s="242"/>
      <c r="BK163" s="242"/>
      <c r="BL163" s="242"/>
      <c r="BM163" s="242"/>
      <c r="BN163" s="242"/>
      <c r="BO163" s="242"/>
      <c r="BP163" s="243"/>
    </row>
    <row r="164" spans="2:68" x14ac:dyDescent="0.3">
      <c r="B164" s="241"/>
      <c r="C164" s="242"/>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c r="AA164" s="242"/>
      <c r="AB164" s="242"/>
      <c r="AC164" s="242"/>
      <c r="AD164" s="242"/>
      <c r="AE164" s="242"/>
      <c r="AF164" s="242"/>
      <c r="AG164" s="242"/>
      <c r="AH164" s="242"/>
      <c r="AI164" s="242"/>
      <c r="AJ164" s="242"/>
      <c r="AK164" s="242"/>
      <c r="AL164" s="242"/>
      <c r="AM164" s="242"/>
      <c r="AN164" s="242"/>
      <c r="AO164" s="242"/>
      <c r="AP164" s="242"/>
      <c r="AQ164" s="242"/>
      <c r="AR164" s="242"/>
      <c r="AS164" s="242"/>
      <c r="AT164" s="242"/>
      <c r="AU164" s="242"/>
      <c r="AV164" s="242"/>
      <c r="AW164" s="242"/>
      <c r="AX164" s="242"/>
      <c r="AY164" s="242"/>
      <c r="AZ164" s="242"/>
      <c r="BA164" s="242"/>
      <c r="BB164" s="242"/>
      <c r="BC164" s="242"/>
      <c r="BD164" s="242"/>
      <c r="BE164" s="242"/>
      <c r="BF164" s="242"/>
      <c r="BG164" s="242"/>
      <c r="BH164" s="242"/>
      <c r="BI164" s="242"/>
      <c r="BJ164" s="242"/>
      <c r="BK164" s="242"/>
      <c r="BL164" s="242"/>
      <c r="BM164" s="242"/>
      <c r="BN164" s="242"/>
      <c r="BO164" s="242"/>
      <c r="BP164" s="243"/>
    </row>
    <row r="165" spans="2:68" x14ac:dyDescent="0.3">
      <c r="B165" s="241"/>
      <c r="C165" s="242"/>
      <c r="D165" s="242"/>
      <c r="E165" s="242"/>
      <c r="F165" s="242"/>
      <c r="G165" s="242"/>
      <c r="H165" s="242"/>
      <c r="I165" s="242"/>
      <c r="J165" s="242"/>
      <c r="K165" s="242"/>
      <c r="L165" s="242"/>
      <c r="M165" s="242"/>
      <c r="N165" s="242"/>
      <c r="O165" s="242"/>
      <c r="P165" s="242"/>
      <c r="Q165" s="242"/>
      <c r="R165" s="242"/>
      <c r="S165" s="242"/>
      <c r="T165" s="242"/>
      <c r="U165" s="242"/>
      <c r="V165" s="242"/>
      <c r="W165" s="242"/>
      <c r="X165" s="242"/>
      <c r="Y165" s="242"/>
      <c r="Z165" s="242"/>
      <c r="AA165" s="242"/>
      <c r="AB165" s="242"/>
      <c r="AC165" s="242"/>
      <c r="AD165" s="242"/>
      <c r="AE165" s="242"/>
      <c r="AF165" s="242"/>
      <c r="AG165" s="242"/>
      <c r="AH165" s="242"/>
      <c r="AI165" s="242"/>
      <c r="AJ165" s="242"/>
      <c r="AK165" s="242"/>
      <c r="AL165" s="242"/>
      <c r="AM165" s="242"/>
      <c r="AN165" s="242"/>
      <c r="AO165" s="242"/>
      <c r="AP165" s="242"/>
      <c r="AQ165" s="242"/>
      <c r="AR165" s="242"/>
      <c r="AS165" s="242"/>
      <c r="AT165" s="242"/>
      <c r="AU165" s="242"/>
      <c r="AV165" s="242"/>
      <c r="AW165" s="242"/>
      <c r="AX165" s="242"/>
      <c r="AY165" s="242"/>
      <c r="AZ165" s="242"/>
      <c r="BA165" s="242"/>
      <c r="BB165" s="242"/>
      <c r="BC165" s="242"/>
      <c r="BD165" s="242"/>
      <c r="BE165" s="242"/>
      <c r="BF165" s="242"/>
      <c r="BG165" s="242"/>
      <c r="BH165" s="242"/>
      <c r="BI165" s="242"/>
      <c r="BJ165" s="242"/>
      <c r="BK165" s="242"/>
      <c r="BL165" s="242"/>
      <c r="BM165" s="242"/>
      <c r="BN165" s="242"/>
      <c r="BO165" s="242"/>
      <c r="BP165" s="243"/>
    </row>
    <row r="166" spans="2:68" x14ac:dyDescent="0.3">
      <c r="B166" s="244"/>
      <c r="C166" s="245"/>
      <c r="D166" s="245"/>
      <c r="E166" s="245"/>
      <c r="F166" s="245"/>
      <c r="G166" s="245"/>
      <c r="H166" s="245"/>
      <c r="I166" s="245"/>
      <c r="J166" s="245"/>
      <c r="K166" s="245"/>
      <c r="L166" s="245"/>
      <c r="M166" s="245"/>
      <c r="N166" s="245"/>
      <c r="O166" s="245"/>
      <c r="P166" s="245"/>
      <c r="Q166" s="245"/>
      <c r="R166" s="245"/>
      <c r="S166" s="245"/>
      <c r="T166" s="245"/>
      <c r="U166" s="245"/>
      <c r="V166" s="245"/>
      <c r="W166" s="245"/>
      <c r="X166" s="245"/>
      <c r="Y166" s="245"/>
      <c r="Z166" s="245"/>
      <c r="AA166" s="245"/>
      <c r="AB166" s="245"/>
      <c r="AC166" s="245"/>
      <c r="AD166" s="245"/>
      <c r="AE166" s="245"/>
      <c r="AF166" s="245"/>
      <c r="AG166" s="245"/>
      <c r="AH166" s="245"/>
      <c r="AI166" s="245"/>
      <c r="AJ166" s="245"/>
      <c r="AK166" s="245"/>
      <c r="AL166" s="245"/>
      <c r="AM166" s="245"/>
      <c r="AN166" s="245"/>
      <c r="AO166" s="245"/>
      <c r="AP166" s="245"/>
      <c r="AQ166" s="245"/>
      <c r="AR166" s="245"/>
      <c r="AS166" s="245"/>
      <c r="AT166" s="245"/>
      <c r="AU166" s="245"/>
      <c r="AV166" s="245"/>
      <c r="AW166" s="245"/>
      <c r="AX166" s="245"/>
      <c r="AY166" s="245"/>
      <c r="AZ166" s="245"/>
      <c r="BA166" s="245"/>
      <c r="BB166" s="245"/>
      <c r="BC166" s="245"/>
      <c r="BD166" s="245"/>
      <c r="BE166" s="245"/>
      <c r="BF166" s="245"/>
      <c r="BG166" s="245"/>
      <c r="BH166" s="245"/>
      <c r="BI166" s="245"/>
      <c r="BJ166" s="245"/>
      <c r="BK166" s="245"/>
      <c r="BL166" s="245"/>
      <c r="BM166" s="245"/>
      <c r="BN166" s="245"/>
      <c r="BO166" s="245"/>
      <c r="BP166" s="246"/>
    </row>
    <row r="168" spans="2:68" x14ac:dyDescent="0.3">
      <c r="B168" s="257" t="s">
        <v>274</v>
      </c>
      <c r="C168" s="258"/>
      <c r="D168" s="258"/>
      <c r="E168" s="258"/>
      <c r="F168" s="258"/>
      <c r="G168" s="258"/>
      <c r="H168" s="258"/>
      <c r="I168" s="258"/>
      <c r="J168" s="258"/>
      <c r="K168" s="258"/>
      <c r="L168" s="258"/>
      <c r="M168" s="258"/>
      <c r="N168" s="258"/>
      <c r="O168" s="258"/>
      <c r="P168" s="258"/>
      <c r="Q168" s="258"/>
      <c r="R168" s="258"/>
      <c r="S168" s="258"/>
      <c r="T168" s="258"/>
      <c r="U168" s="258"/>
      <c r="V168" s="258"/>
      <c r="W168" s="258"/>
      <c r="X168" s="258"/>
      <c r="Y168" s="258"/>
      <c r="Z168" s="258"/>
      <c r="AA168" s="258"/>
      <c r="AB168" s="258"/>
      <c r="AC168" s="258"/>
      <c r="AD168" s="258"/>
      <c r="AE168" s="258"/>
      <c r="AF168" s="258"/>
      <c r="AG168" s="258"/>
      <c r="AH168" s="258"/>
      <c r="AI168" s="258"/>
      <c r="AJ168" s="258"/>
      <c r="AK168" s="258"/>
      <c r="AL168" s="258"/>
      <c r="AM168" s="258"/>
      <c r="AN168" s="258"/>
      <c r="AO168" s="258"/>
      <c r="AP168" s="258"/>
      <c r="AQ168" s="258"/>
      <c r="AR168" s="258"/>
      <c r="AS168" s="258"/>
      <c r="AT168" s="258"/>
      <c r="AU168" s="258"/>
      <c r="AV168" s="258"/>
      <c r="AW168" s="258"/>
      <c r="AX168" s="258"/>
      <c r="AY168" s="258"/>
      <c r="AZ168" s="258"/>
      <c r="BA168" s="258"/>
      <c r="BB168" s="258"/>
      <c r="BC168" s="258"/>
      <c r="BD168" s="258"/>
      <c r="BE168" s="258"/>
      <c r="BF168" s="258"/>
      <c r="BG168" s="258"/>
      <c r="BH168" s="258"/>
      <c r="BI168" s="258"/>
      <c r="BJ168" s="258"/>
      <c r="BK168" s="258"/>
      <c r="BL168" s="258"/>
      <c r="BM168" s="258"/>
      <c r="BN168" s="258"/>
      <c r="BO168" s="258"/>
      <c r="BP168" s="259"/>
    </row>
    <row r="169" spans="2:68" x14ac:dyDescent="0.3">
      <c r="B169" s="238"/>
      <c r="C169" s="239"/>
      <c r="D169" s="239"/>
      <c r="E169" s="239"/>
      <c r="F169" s="239"/>
      <c r="G169" s="239"/>
      <c r="H169" s="239"/>
      <c r="I169" s="239"/>
      <c r="J169" s="239"/>
      <c r="K169" s="239"/>
      <c r="L169" s="239"/>
      <c r="M169" s="239"/>
      <c r="N169" s="239"/>
      <c r="O169" s="239"/>
      <c r="P169" s="239"/>
      <c r="Q169" s="239"/>
      <c r="R169" s="239"/>
      <c r="S169" s="239"/>
      <c r="T169" s="239"/>
      <c r="U169" s="239"/>
      <c r="V169" s="239"/>
      <c r="W169" s="239"/>
      <c r="X169" s="239"/>
      <c r="Y169" s="239"/>
      <c r="Z169" s="239"/>
      <c r="AA169" s="239"/>
      <c r="AB169" s="239"/>
      <c r="AC169" s="239"/>
      <c r="AD169" s="239"/>
      <c r="AE169" s="239"/>
      <c r="AF169" s="239"/>
      <c r="AG169" s="239"/>
      <c r="AH169" s="239"/>
      <c r="AI169" s="239"/>
      <c r="AJ169" s="239"/>
      <c r="AK169" s="239"/>
      <c r="AL169" s="239"/>
      <c r="AM169" s="239"/>
      <c r="AN169" s="239"/>
      <c r="AO169" s="239"/>
      <c r="AP169" s="239"/>
      <c r="AQ169" s="239"/>
      <c r="AR169" s="239"/>
      <c r="AS169" s="239"/>
      <c r="AT169" s="239"/>
      <c r="AU169" s="239"/>
      <c r="AV169" s="239"/>
      <c r="AW169" s="239"/>
      <c r="AX169" s="239"/>
      <c r="AY169" s="239"/>
      <c r="AZ169" s="239"/>
      <c r="BA169" s="239"/>
      <c r="BB169" s="239"/>
      <c r="BC169" s="239"/>
      <c r="BD169" s="239"/>
      <c r="BE169" s="239"/>
      <c r="BF169" s="239"/>
      <c r="BG169" s="239"/>
      <c r="BH169" s="239"/>
      <c r="BI169" s="239"/>
      <c r="BJ169" s="239"/>
      <c r="BK169" s="239"/>
      <c r="BL169" s="239"/>
      <c r="BM169" s="239"/>
      <c r="BN169" s="239"/>
      <c r="BO169" s="239"/>
      <c r="BP169" s="240"/>
    </row>
    <row r="170" spans="2:68" x14ac:dyDescent="0.3">
      <c r="B170" s="241"/>
      <c r="C170" s="242"/>
      <c r="D170" s="242"/>
      <c r="E170" s="242"/>
      <c r="F170" s="242"/>
      <c r="G170" s="242"/>
      <c r="H170" s="242"/>
      <c r="I170" s="242"/>
      <c r="J170" s="242"/>
      <c r="K170" s="242"/>
      <c r="L170" s="242"/>
      <c r="M170" s="242"/>
      <c r="N170" s="242"/>
      <c r="O170" s="242"/>
      <c r="P170" s="242"/>
      <c r="Q170" s="242"/>
      <c r="R170" s="242"/>
      <c r="S170" s="242"/>
      <c r="T170" s="242"/>
      <c r="U170" s="242"/>
      <c r="V170" s="242"/>
      <c r="W170" s="242"/>
      <c r="X170" s="242"/>
      <c r="Y170" s="242"/>
      <c r="Z170" s="242"/>
      <c r="AA170" s="242"/>
      <c r="AB170" s="242"/>
      <c r="AC170" s="242"/>
      <c r="AD170" s="242"/>
      <c r="AE170" s="242"/>
      <c r="AF170" s="242"/>
      <c r="AG170" s="242"/>
      <c r="AH170" s="242"/>
      <c r="AI170" s="242"/>
      <c r="AJ170" s="242"/>
      <c r="AK170" s="242"/>
      <c r="AL170" s="242"/>
      <c r="AM170" s="242"/>
      <c r="AN170" s="242"/>
      <c r="AO170" s="242"/>
      <c r="AP170" s="242"/>
      <c r="AQ170" s="242"/>
      <c r="AR170" s="242"/>
      <c r="AS170" s="242"/>
      <c r="AT170" s="242"/>
      <c r="AU170" s="242"/>
      <c r="AV170" s="242"/>
      <c r="AW170" s="242"/>
      <c r="AX170" s="242"/>
      <c r="AY170" s="242"/>
      <c r="AZ170" s="242"/>
      <c r="BA170" s="242"/>
      <c r="BB170" s="242"/>
      <c r="BC170" s="242"/>
      <c r="BD170" s="242"/>
      <c r="BE170" s="242"/>
      <c r="BF170" s="242"/>
      <c r="BG170" s="242"/>
      <c r="BH170" s="242"/>
      <c r="BI170" s="242"/>
      <c r="BJ170" s="242"/>
      <c r="BK170" s="242"/>
      <c r="BL170" s="242"/>
      <c r="BM170" s="242"/>
      <c r="BN170" s="242"/>
      <c r="BO170" s="242"/>
      <c r="BP170" s="243"/>
    </row>
    <row r="171" spans="2:68" x14ac:dyDescent="0.3">
      <c r="B171" s="241"/>
      <c r="C171" s="242"/>
      <c r="D171" s="242"/>
      <c r="E171" s="242"/>
      <c r="F171" s="242"/>
      <c r="G171" s="242"/>
      <c r="H171" s="242"/>
      <c r="I171" s="242"/>
      <c r="J171" s="242"/>
      <c r="K171" s="242"/>
      <c r="L171" s="242"/>
      <c r="M171" s="242"/>
      <c r="N171" s="242"/>
      <c r="O171" s="242"/>
      <c r="P171" s="242"/>
      <c r="Q171" s="242"/>
      <c r="R171" s="242"/>
      <c r="S171" s="242"/>
      <c r="T171" s="242"/>
      <c r="U171" s="242"/>
      <c r="V171" s="242"/>
      <c r="W171" s="242"/>
      <c r="X171" s="242"/>
      <c r="Y171" s="242"/>
      <c r="Z171" s="242"/>
      <c r="AA171" s="242"/>
      <c r="AB171" s="242"/>
      <c r="AC171" s="242"/>
      <c r="AD171" s="242"/>
      <c r="AE171" s="242"/>
      <c r="AF171" s="242"/>
      <c r="AG171" s="242"/>
      <c r="AH171" s="242"/>
      <c r="AI171" s="242"/>
      <c r="AJ171" s="242"/>
      <c r="AK171" s="242"/>
      <c r="AL171" s="242"/>
      <c r="AM171" s="242"/>
      <c r="AN171" s="242"/>
      <c r="AO171" s="242"/>
      <c r="AP171" s="242"/>
      <c r="AQ171" s="242"/>
      <c r="AR171" s="242"/>
      <c r="AS171" s="242"/>
      <c r="AT171" s="242"/>
      <c r="AU171" s="242"/>
      <c r="AV171" s="242"/>
      <c r="AW171" s="242"/>
      <c r="AX171" s="242"/>
      <c r="AY171" s="242"/>
      <c r="AZ171" s="242"/>
      <c r="BA171" s="242"/>
      <c r="BB171" s="242"/>
      <c r="BC171" s="242"/>
      <c r="BD171" s="242"/>
      <c r="BE171" s="242"/>
      <c r="BF171" s="242"/>
      <c r="BG171" s="242"/>
      <c r="BH171" s="242"/>
      <c r="BI171" s="242"/>
      <c r="BJ171" s="242"/>
      <c r="BK171" s="242"/>
      <c r="BL171" s="242"/>
      <c r="BM171" s="242"/>
      <c r="BN171" s="242"/>
      <c r="BO171" s="242"/>
      <c r="BP171" s="243"/>
    </row>
    <row r="172" spans="2:68" x14ac:dyDescent="0.3">
      <c r="B172" s="241"/>
      <c r="C172" s="242"/>
      <c r="D172" s="242"/>
      <c r="E172" s="242"/>
      <c r="F172" s="242"/>
      <c r="G172" s="242"/>
      <c r="H172" s="242"/>
      <c r="I172" s="242"/>
      <c r="J172" s="242"/>
      <c r="K172" s="242"/>
      <c r="L172" s="242"/>
      <c r="M172" s="242"/>
      <c r="N172" s="242"/>
      <c r="O172" s="242"/>
      <c r="P172" s="242"/>
      <c r="Q172" s="242"/>
      <c r="R172" s="242"/>
      <c r="S172" s="242"/>
      <c r="T172" s="242"/>
      <c r="U172" s="242"/>
      <c r="V172" s="242"/>
      <c r="W172" s="242"/>
      <c r="X172" s="242"/>
      <c r="Y172" s="242"/>
      <c r="Z172" s="242"/>
      <c r="AA172" s="242"/>
      <c r="AB172" s="242"/>
      <c r="AC172" s="242"/>
      <c r="AD172" s="242"/>
      <c r="AE172" s="242"/>
      <c r="AF172" s="242"/>
      <c r="AG172" s="242"/>
      <c r="AH172" s="242"/>
      <c r="AI172" s="242"/>
      <c r="AJ172" s="242"/>
      <c r="AK172" s="242"/>
      <c r="AL172" s="242"/>
      <c r="AM172" s="242"/>
      <c r="AN172" s="242"/>
      <c r="AO172" s="242"/>
      <c r="AP172" s="242"/>
      <c r="AQ172" s="242"/>
      <c r="AR172" s="242"/>
      <c r="AS172" s="242"/>
      <c r="AT172" s="242"/>
      <c r="AU172" s="242"/>
      <c r="AV172" s="242"/>
      <c r="AW172" s="242"/>
      <c r="AX172" s="242"/>
      <c r="AY172" s="242"/>
      <c r="AZ172" s="242"/>
      <c r="BA172" s="242"/>
      <c r="BB172" s="242"/>
      <c r="BC172" s="242"/>
      <c r="BD172" s="242"/>
      <c r="BE172" s="242"/>
      <c r="BF172" s="242"/>
      <c r="BG172" s="242"/>
      <c r="BH172" s="242"/>
      <c r="BI172" s="242"/>
      <c r="BJ172" s="242"/>
      <c r="BK172" s="242"/>
      <c r="BL172" s="242"/>
      <c r="BM172" s="242"/>
      <c r="BN172" s="242"/>
      <c r="BO172" s="242"/>
      <c r="BP172" s="243"/>
    </row>
    <row r="173" spans="2:68" x14ac:dyDescent="0.3">
      <c r="B173" s="241"/>
      <c r="C173" s="242"/>
      <c r="D173" s="242"/>
      <c r="E173" s="242"/>
      <c r="F173" s="242"/>
      <c r="G173" s="242"/>
      <c r="H173" s="242"/>
      <c r="I173" s="242"/>
      <c r="J173" s="242"/>
      <c r="K173" s="242"/>
      <c r="L173" s="242"/>
      <c r="M173" s="242"/>
      <c r="N173" s="242"/>
      <c r="O173" s="242"/>
      <c r="P173" s="242"/>
      <c r="Q173" s="242"/>
      <c r="R173" s="242"/>
      <c r="S173" s="242"/>
      <c r="T173" s="242"/>
      <c r="U173" s="242"/>
      <c r="V173" s="242"/>
      <c r="W173" s="242"/>
      <c r="X173" s="242"/>
      <c r="Y173" s="242"/>
      <c r="Z173" s="242"/>
      <c r="AA173" s="242"/>
      <c r="AB173" s="242"/>
      <c r="AC173" s="242"/>
      <c r="AD173" s="242"/>
      <c r="AE173" s="242"/>
      <c r="AF173" s="242"/>
      <c r="AG173" s="242"/>
      <c r="AH173" s="242"/>
      <c r="AI173" s="242"/>
      <c r="AJ173" s="242"/>
      <c r="AK173" s="242"/>
      <c r="AL173" s="242"/>
      <c r="AM173" s="242"/>
      <c r="AN173" s="242"/>
      <c r="AO173" s="242"/>
      <c r="AP173" s="242"/>
      <c r="AQ173" s="242"/>
      <c r="AR173" s="242"/>
      <c r="AS173" s="242"/>
      <c r="AT173" s="242"/>
      <c r="AU173" s="242"/>
      <c r="AV173" s="242"/>
      <c r="AW173" s="242"/>
      <c r="AX173" s="242"/>
      <c r="AY173" s="242"/>
      <c r="AZ173" s="242"/>
      <c r="BA173" s="242"/>
      <c r="BB173" s="242"/>
      <c r="BC173" s="242"/>
      <c r="BD173" s="242"/>
      <c r="BE173" s="242"/>
      <c r="BF173" s="242"/>
      <c r="BG173" s="242"/>
      <c r="BH173" s="242"/>
      <c r="BI173" s="242"/>
      <c r="BJ173" s="242"/>
      <c r="BK173" s="242"/>
      <c r="BL173" s="242"/>
      <c r="BM173" s="242"/>
      <c r="BN173" s="242"/>
      <c r="BO173" s="242"/>
      <c r="BP173" s="243"/>
    </row>
    <row r="174" spans="2:68" x14ac:dyDescent="0.3">
      <c r="B174" s="244"/>
      <c r="C174" s="245"/>
      <c r="D174" s="245"/>
      <c r="E174" s="245"/>
      <c r="F174" s="245"/>
      <c r="G174" s="245"/>
      <c r="H174" s="245"/>
      <c r="I174" s="245"/>
      <c r="J174" s="245"/>
      <c r="K174" s="245"/>
      <c r="L174" s="245"/>
      <c r="M174" s="245"/>
      <c r="N174" s="245"/>
      <c r="O174" s="245"/>
      <c r="P174" s="245"/>
      <c r="Q174" s="245"/>
      <c r="R174" s="245"/>
      <c r="S174" s="245"/>
      <c r="T174" s="245"/>
      <c r="U174" s="245"/>
      <c r="V174" s="245"/>
      <c r="W174" s="245"/>
      <c r="X174" s="245"/>
      <c r="Y174" s="245"/>
      <c r="Z174" s="245"/>
      <c r="AA174" s="245"/>
      <c r="AB174" s="245"/>
      <c r="AC174" s="245"/>
      <c r="AD174" s="245"/>
      <c r="AE174" s="245"/>
      <c r="AF174" s="245"/>
      <c r="AG174" s="245"/>
      <c r="AH174" s="245"/>
      <c r="AI174" s="245"/>
      <c r="AJ174" s="245"/>
      <c r="AK174" s="245"/>
      <c r="AL174" s="245"/>
      <c r="AM174" s="245"/>
      <c r="AN174" s="245"/>
      <c r="AO174" s="245"/>
      <c r="AP174" s="245"/>
      <c r="AQ174" s="245"/>
      <c r="AR174" s="245"/>
      <c r="AS174" s="245"/>
      <c r="AT174" s="245"/>
      <c r="AU174" s="245"/>
      <c r="AV174" s="245"/>
      <c r="AW174" s="245"/>
      <c r="AX174" s="245"/>
      <c r="AY174" s="245"/>
      <c r="AZ174" s="245"/>
      <c r="BA174" s="245"/>
      <c r="BB174" s="245"/>
      <c r="BC174" s="245"/>
      <c r="BD174" s="245"/>
      <c r="BE174" s="245"/>
      <c r="BF174" s="245"/>
      <c r="BG174" s="245"/>
      <c r="BH174" s="245"/>
      <c r="BI174" s="245"/>
      <c r="BJ174" s="245"/>
      <c r="BK174" s="245"/>
      <c r="BL174" s="245"/>
      <c r="BM174" s="245"/>
      <c r="BN174" s="245"/>
      <c r="BO174" s="245"/>
      <c r="BP174" s="246"/>
    </row>
    <row r="177" spans="1:68" x14ac:dyDescent="0.3">
      <c r="A177" s="227" t="s">
        <v>275</v>
      </c>
      <c r="B177" s="227"/>
      <c r="C177" s="227"/>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7"/>
      <c r="AF177" s="227"/>
      <c r="AG177" s="227"/>
      <c r="AH177" s="227"/>
      <c r="AI177" s="227"/>
      <c r="AJ177" s="227"/>
      <c r="AK177" s="227"/>
      <c r="AL177" s="227"/>
      <c r="AM177" s="227"/>
      <c r="AN177" s="227"/>
      <c r="AO177" s="227"/>
      <c r="AP177" s="227"/>
      <c r="AQ177" s="227"/>
      <c r="AR177" s="227"/>
      <c r="AS177" s="227"/>
      <c r="AT177" s="227"/>
      <c r="AU177" s="227"/>
      <c r="AV177" s="227"/>
      <c r="AW177" s="227"/>
      <c r="AX177" s="227"/>
      <c r="AY177" s="227"/>
      <c r="AZ177" s="227"/>
      <c r="BA177" s="227"/>
      <c r="BB177" s="227"/>
      <c r="BC177" s="227"/>
      <c r="BD177" s="227"/>
      <c r="BE177" s="227"/>
      <c r="BF177" s="227"/>
      <c r="BG177" s="227"/>
      <c r="BH177" s="227"/>
      <c r="BI177" s="227"/>
      <c r="BJ177" s="227"/>
      <c r="BK177" s="227"/>
      <c r="BL177" s="227"/>
      <c r="BM177" s="227"/>
      <c r="BN177" s="227"/>
      <c r="BO177" s="227"/>
      <c r="BP177" s="227"/>
    </row>
    <row r="179" spans="1:68" x14ac:dyDescent="0.3">
      <c r="B179" s="257" t="s">
        <v>276</v>
      </c>
      <c r="C179" s="258"/>
      <c r="D179" s="258"/>
      <c r="E179" s="258"/>
      <c r="F179" s="258"/>
      <c r="G179" s="258"/>
      <c r="H179" s="258"/>
      <c r="I179" s="258"/>
      <c r="J179" s="258"/>
      <c r="K179" s="258"/>
      <c r="L179" s="258"/>
      <c r="M179" s="258"/>
      <c r="N179" s="258"/>
      <c r="O179" s="258"/>
      <c r="P179" s="258"/>
      <c r="Q179" s="258"/>
      <c r="R179" s="258"/>
      <c r="S179" s="258"/>
      <c r="T179" s="258"/>
      <c r="U179" s="258"/>
      <c r="V179" s="258"/>
      <c r="W179" s="258"/>
      <c r="X179" s="258"/>
      <c r="Y179" s="258"/>
      <c r="Z179" s="258"/>
      <c r="AA179" s="258"/>
      <c r="AB179" s="258"/>
      <c r="AC179" s="258"/>
      <c r="AD179" s="258"/>
      <c r="AE179" s="258"/>
      <c r="AF179" s="258"/>
      <c r="AG179" s="258"/>
      <c r="AH179" s="258"/>
      <c r="AI179" s="258"/>
      <c r="AJ179" s="258"/>
      <c r="AK179" s="258"/>
      <c r="AL179" s="258"/>
      <c r="AM179" s="258"/>
      <c r="AN179" s="258"/>
      <c r="AO179" s="258"/>
      <c r="AP179" s="258"/>
      <c r="AQ179" s="258"/>
      <c r="AR179" s="258"/>
      <c r="AS179" s="258"/>
      <c r="AT179" s="258"/>
      <c r="AU179" s="258"/>
      <c r="AV179" s="258"/>
      <c r="AW179" s="258"/>
      <c r="AX179" s="258"/>
      <c r="AY179" s="258"/>
      <c r="AZ179" s="258"/>
      <c r="BA179" s="258"/>
      <c r="BB179" s="258"/>
      <c r="BC179" s="258"/>
      <c r="BD179" s="258"/>
      <c r="BE179" s="258"/>
      <c r="BF179" s="258"/>
      <c r="BG179" s="258"/>
      <c r="BH179" s="258"/>
      <c r="BI179" s="258"/>
      <c r="BJ179" s="258"/>
      <c r="BK179" s="258"/>
      <c r="BL179" s="258"/>
      <c r="BM179" s="258"/>
      <c r="BN179" s="258"/>
      <c r="BO179" s="258"/>
      <c r="BP179" s="259"/>
    </row>
    <row r="180" spans="1:68" x14ac:dyDescent="0.3">
      <c r="B180" s="238"/>
      <c r="C180" s="239"/>
      <c r="D180" s="239"/>
      <c r="E180" s="239"/>
      <c r="F180" s="239"/>
      <c r="G180" s="239"/>
      <c r="H180" s="239"/>
      <c r="I180" s="239"/>
      <c r="J180" s="239"/>
      <c r="K180" s="239"/>
      <c r="L180" s="239"/>
      <c r="M180" s="239"/>
      <c r="N180" s="239"/>
      <c r="O180" s="239"/>
      <c r="P180" s="239"/>
      <c r="Q180" s="239"/>
      <c r="R180" s="239"/>
      <c r="S180" s="239"/>
      <c r="T180" s="239"/>
      <c r="U180" s="239"/>
      <c r="V180" s="239"/>
      <c r="W180" s="239"/>
      <c r="X180" s="239"/>
      <c r="Y180" s="239"/>
      <c r="Z180" s="239"/>
      <c r="AA180" s="239"/>
      <c r="AB180" s="239"/>
      <c r="AC180" s="239"/>
      <c r="AD180" s="239"/>
      <c r="AE180" s="239"/>
      <c r="AF180" s="239"/>
      <c r="AG180" s="239"/>
      <c r="AH180" s="239"/>
      <c r="AI180" s="239"/>
      <c r="AJ180" s="239"/>
      <c r="AK180" s="239"/>
      <c r="AL180" s="239"/>
      <c r="AM180" s="239"/>
      <c r="AN180" s="239"/>
      <c r="AO180" s="239"/>
      <c r="AP180" s="239"/>
      <c r="AQ180" s="239"/>
      <c r="AR180" s="239"/>
      <c r="AS180" s="239"/>
      <c r="AT180" s="239"/>
      <c r="AU180" s="239"/>
      <c r="AV180" s="239"/>
      <c r="AW180" s="239"/>
      <c r="AX180" s="239"/>
      <c r="AY180" s="239"/>
      <c r="AZ180" s="239"/>
      <c r="BA180" s="239"/>
      <c r="BB180" s="239"/>
      <c r="BC180" s="239"/>
      <c r="BD180" s="239"/>
      <c r="BE180" s="239"/>
      <c r="BF180" s="239"/>
      <c r="BG180" s="239"/>
      <c r="BH180" s="239"/>
      <c r="BI180" s="239"/>
      <c r="BJ180" s="239"/>
      <c r="BK180" s="239"/>
      <c r="BL180" s="239"/>
      <c r="BM180" s="239"/>
      <c r="BN180" s="239"/>
      <c r="BO180" s="239"/>
      <c r="BP180" s="240"/>
    </row>
    <row r="181" spans="1:68" x14ac:dyDescent="0.3">
      <c r="B181" s="241"/>
      <c r="C181" s="242"/>
      <c r="D181" s="242"/>
      <c r="E181" s="242"/>
      <c r="F181" s="242"/>
      <c r="G181" s="242"/>
      <c r="H181" s="242"/>
      <c r="I181" s="242"/>
      <c r="J181" s="242"/>
      <c r="K181" s="242"/>
      <c r="L181" s="242"/>
      <c r="M181" s="242"/>
      <c r="N181" s="242"/>
      <c r="O181" s="242"/>
      <c r="P181" s="242"/>
      <c r="Q181" s="242"/>
      <c r="R181" s="242"/>
      <c r="S181" s="242"/>
      <c r="T181" s="242"/>
      <c r="U181" s="242"/>
      <c r="V181" s="242"/>
      <c r="W181" s="242"/>
      <c r="X181" s="242"/>
      <c r="Y181" s="242"/>
      <c r="Z181" s="242"/>
      <c r="AA181" s="242"/>
      <c r="AB181" s="242"/>
      <c r="AC181" s="242"/>
      <c r="AD181" s="242"/>
      <c r="AE181" s="242"/>
      <c r="AF181" s="242"/>
      <c r="AG181" s="242"/>
      <c r="AH181" s="242"/>
      <c r="AI181" s="242"/>
      <c r="AJ181" s="242"/>
      <c r="AK181" s="242"/>
      <c r="AL181" s="242"/>
      <c r="AM181" s="242"/>
      <c r="AN181" s="242"/>
      <c r="AO181" s="242"/>
      <c r="AP181" s="242"/>
      <c r="AQ181" s="242"/>
      <c r="AR181" s="242"/>
      <c r="AS181" s="242"/>
      <c r="AT181" s="242"/>
      <c r="AU181" s="242"/>
      <c r="AV181" s="242"/>
      <c r="AW181" s="242"/>
      <c r="AX181" s="242"/>
      <c r="AY181" s="242"/>
      <c r="AZ181" s="242"/>
      <c r="BA181" s="242"/>
      <c r="BB181" s="242"/>
      <c r="BC181" s="242"/>
      <c r="BD181" s="242"/>
      <c r="BE181" s="242"/>
      <c r="BF181" s="242"/>
      <c r="BG181" s="242"/>
      <c r="BH181" s="242"/>
      <c r="BI181" s="242"/>
      <c r="BJ181" s="242"/>
      <c r="BK181" s="242"/>
      <c r="BL181" s="242"/>
      <c r="BM181" s="242"/>
      <c r="BN181" s="242"/>
      <c r="BO181" s="242"/>
      <c r="BP181" s="243"/>
    </row>
    <row r="182" spans="1:68" x14ac:dyDescent="0.3">
      <c r="B182" s="241"/>
      <c r="C182" s="242"/>
      <c r="D182" s="242"/>
      <c r="E182" s="242"/>
      <c r="F182" s="242"/>
      <c r="G182" s="242"/>
      <c r="H182" s="242"/>
      <c r="I182" s="242"/>
      <c r="J182" s="242"/>
      <c r="K182" s="242"/>
      <c r="L182" s="242"/>
      <c r="M182" s="242"/>
      <c r="N182" s="242"/>
      <c r="O182" s="242"/>
      <c r="P182" s="242"/>
      <c r="Q182" s="242"/>
      <c r="R182" s="242"/>
      <c r="S182" s="242"/>
      <c r="T182" s="242"/>
      <c r="U182" s="242"/>
      <c r="V182" s="242"/>
      <c r="W182" s="242"/>
      <c r="X182" s="242"/>
      <c r="Y182" s="242"/>
      <c r="Z182" s="242"/>
      <c r="AA182" s="242"/>
      <c r="AB182" s="242"/>
      <c r="AC182" s="242"/>
      <c r="AD182" s="242"/>
      <c r="AE182" s="242"/>
      <c r="AF182" s="242"/>
      <c r="AG182" s="242"/>
      <c r="AH182" s="242"/>
      <c r="AI182" s="242"/>
      <c r="AJ182" s="242"/>
      <c r="AK182" s="242"/>
      <c r="AL182" s="242"/>
      <c r="AM182" s="242"/>
      <c r="AN182" s="242"/>
      <c r="AO182" s="242"/>
      <c r="AP182" s="242"/>
      <c r="AQ182" s="242"/>
      <c r="AR182" s="242"/>
      <c r="AS182" s="242"/>
      <c r="AT182" s="242"/>
      <c r="AU182" s="242"/>
      <c r="AV182" s="242"/>
      <c r="AW182" s="242"/>
      <c r="AX182" s="242"/>
      <c r="AY182" s="242"/>
      <c r="AZ182" s="242"/>
      <c r="BA182" s="242"/>
      <c r="BB182" s="242"/>
      <c r="BC182" s="242"/>
      <c r="BD182" s="242"/>
      <c r="BE182" s="242"/>
      <c r="BF182" s="242"/>
      <c r="BG182" s="242"/>
      <c r="BH182" s="242"/>
      <c r="BI182" s="242"/>
      <c r="BJ182" s="242"/>
      <c r="BK182" s="242"/>
      <c r="BL182" s="242"/>
      <c r="BM182" s="242"/>
      <c r="BN182" s="242"/>
      <c r="BO182" s="242"/>
      <c r="BP182" s="243"/>
    </row>
    <row r="183" spans="1:68" x14ac:dyDescent="0.3">
      <c r="B183" s="241"/>
      <c r="C183" s="242"/>
      <c r="D183" s="242"/>
      <c r="E183" s="242"/>
      <c r="F183" s="242"/>
      <c r="G183" s="242"/>
      <c r="H183" s="242"/>
      <c r="I183" s="242"/>
      <c r="J183" s="242"/>
      <c r="K183" s="242"/>
      <c r="L183" s="242"/>
      <c r="M183" s="242"/>
      <c r="N183" s="242"/>
      <c r="O183" s="242"/>
      <c r="P183" s="242"/>
      <c r="Q183" s="242"/>
      <c r="R183" s="242"/>
      <c r="S183" s="242"/>
      <c r="T183" s="242"/>
      <c r="U183" s="242"/>
      <c r="V183" s="242"/>
      <c r="W183" s="242"/>
      <c r="X183" s="242"/>
      <c r="Y183" s="242"/>
      <c r="Z183" s="242"/>
      <c r="AA183" s="242"/>
      <c r="AB183" s="242"/>
      <c r="AC183" s="242"/>
      <c r="AD183" s="242"/>
      <c r="AE183" s="242"/>
      <c r="AF183" s="242"/>
      <c r="AG183" s="242"/>
      <c r="AH183" s="242"/>
      <c r="AI183" s="242"/>
      <c r="AJ183" s="242"/>
      <c r="AK183" s="242"/>
      <c r="AL183" s="242"/>
      <c r="AM183" s="242"/>
      <c r="AN183" s="242"/>
      <c r="AO183" s="242"/>
      <c r="AP183" s="242"/>
      <c r="AQ183" s="242"/>
      <c r="AR183" s="242"/>
      <c r="AS183" s="242"/>
      <c r="AT183" s="242"/>
      <c r="AU183" s="242"/>
      <c r="AV183" s="242"/>
      <c r="AW183" s="242"/>
      <c r="AX183" s="242"/>
      <c r="AY183" s="242"/>
      <c r="AZ183" s="242"/>
      <c r="BA183" s="242"/>
      <c r="BB183" s="242"/>
      <c r="BC183" s="242"/>
      <c r="BD183" s="242"/>
      <c r="BE183" s="242"/>
      <c r="BF183" s="242"/>
      <c r="BG183" s="242"/>
      <c r="BH183" s="242"/>
      <c r="BI183" s="242"/>
      <c r="BJ183" s="242"/>
      <c r="BK183" s="242"/>
      <c r="BL183" s="242"/>
      <c r="BM183" s="242"/>
      <c r="BN183" s="242"/>
      <c r="BO183" s="242"/>
      <c r="BP183" s="243"/>
    </row>
    <row r="184" spans="1:68" x14ac:dyDescent="0.3">
      <c r="B184" s="241"/>
      <c r="C184" s="242"/>
      <c r="D184" s="242"/>
      <c r="E184" s="242"/>
      <c r="F184" s="242"/>
      <c r="G184" s="242"/>
      <c r="H184" s="242"/>
      <c r="I184" s="242"/>
      <c r="J184" s="242"/>
      <c r="K184" s="242"/>
      <c r="L184" s="242"/>
      <c r="M184" s="242"/>
      <c r="N184" s="242"/>
      <c r="O184" s="242"/>
      <c r="P184" s="242"/>
      <c r="Q184" s="242"/>
      <c r="R184" s="242"/>
      <c r="S184" s="242"/>
      <c r="T184" s="242"/>
      <c r="U184" s="242"/>
      <c r="V184" s="242"/>
      <c r="W184" s="242"/>
      <c r="X184" s="242"/>
      <c r="Y184" s="242"/>
      <c r="Z184" s="242"/>
      <c r="AA184" s="242"/>
      <c r="AB184" s="242"/>
      <c r="AC184" s="242"/>
      <c r="AD184" s="242"/>
      <c r="AE184" s="242"/>
      <c r="AF184" s="242"/>
      <c r="AG184" s="242"/>
      <c r="AH184" s="242"/>
      <c r="AI184" s="242"/>
      <c r="AJ184" s="242"/>
      <c r="AK184" s="242"/>
      <c r="AL184" s="242"/>
      <c r="AM184" s="242"/>
      <c r="AN184" s="242"/>
      <c r="AO184" s="242"/>
      <c r="AP184" s="242"/>
      <c r="AQ184" s="242"/>
      <c r="AR184" s="242"/>
      <c r="AS184" s="242"/>
      <c r="AT184" s="242"/>
      <c r="AU184" s="242"/>
      <c r="AV184" s="242"/>
      <c r="AW184" s="242"/>
      <c r="AX184" s="242"/>
      <c r="AY184" s="242"/>
      <c r="AZ184" s="242"/>
      <c r="BA184" s="242"/>
      <c r="BB184" s="242"/>
      <c r="BC184" s="242"/>
      <c r="BD184" s="242"/>
      <c r="BE184" s="242"/>
      <c r="BF184" s="242"/>
      <c r="BG184" s="242"/>
      <c r="BH184" s="242"/>
      <c r="BI184" s="242"/>
      <c r="BJ184" s="242"/>
      <c r="BK184" s="242"/>
      <c r="BL184" s="242"/>
      <c r="BM184" s="242"/>
      <c r="BN184" s="242"/>
      <c r="BO184" s="242"/>
      <c r="BP184" s="243"/>
    </row>
    <row r="185" spans="1:68" x14ac:dyDescent="0.3">
      <c r="B185" s="244"/>
      <c r="C185" s="245"/>
      <c r="D185" s="245"/>
      <c r="E185" s="245"/>
      <c r="F185" s="245"/>
      <c r="G185" s="245"/>
      <c r="H185" s="245"/>
      <c r="I185" s="245"/>
      <c r="J185" s="245"/>
      <c r="K185" s="245"/>
      <c r="L185" s="245"/>
      <c r="M185" s="245"/>
      <c r="N185" s="245"/>
      <c r="O185" s="245"/>
      <c r="P185" s="245"/>
      <c r="Q185" s="245"/>
      <c r="R185" s="245"/>
      <c r="S185" s="245"/>
      <c r="T185" s="245"/>
      <c r="U185" s="245"/>
      <c r="V185" s="245"/>
      <c r="W185" s="245"/>
      <c r="X185" s="245"/>
      <c r="Y185" s="245"/>
      <c r="Z185" s="245"/>
      <c r="AA185" s="245"/>
      <c r="AB185" s="245"/>
      <c r="AC185" s="245"/>
      <c r="AD185" s="245"/>
      <c r="AE185" s="245"/>
      <c r="AF185" s="245"/>
      <c r="AG185" s="245"/>
      <c r="AH185" s="245"/>
      <c r="AI185" s="245"/>
      <c r="AJ185" s="245"/>
      <c r="AK185" s="245"/>
      <c r="AL185" s="245"/>
      <c r="AM185" s="245"/>
      <c r="AN185" s="245"/>
      <c r="AO185" s="245"/>
      <c r="AP185" s="245"/>
      <c r="AQ185" s="245"/>
      <c r="AR185" s="245"/>
      <c r="AS185" s="245"/>
      <c r="AT185" s="245"/>
      <c r="AU185" s="245"/>
      <c r="AV185" s="245"/>
      <c r="AW185" s="245"/>
      <c r="AX185" s="245"/>
      <c r="AY185" s="245"/>
      <c r="AZ185" s="245"/>
      <c r="BA185" s="245"/>
      <c r="BB185" s="245"/>
      <c r="BC185" s="245"/>
      <c r="BD185" s="245"/>
      <c r="BE185" s="245"/>
      <c r="BF185" s="245"/>
      <c r="BG185" s="245"/>
      <c r="BH185" s="245"/>
      <c r="BI185" s="245"/>
      <c r="BJ185" s="245"/>
      <c r="BK185" s="245"/>
      <c r="BL185" s="245"/>
      <c r="BM185" s="245"/>
      <c r="BN185" s="245"/>
      <c r="BO185" s="245"/>
      <c r="BP185" s="246"/>
    </row>
    <row r="187" spans="1:68" x14ac:dyDescent="0.3">
      <c r="B187" s="257" t="s">
        <v>277</v>
      </c>
      <c r="C187" s="258"/>
      <c r="D187" s="258"/>
      <c r="E187" s="258"/>
      <c r="F187" s="258"/>
      <c r="G187" s="258"/>
      <c r="H187" s="258"/>
      <c r="I187" s="258"/>
      <c r="J187" s="258"/>
      <c r="K187" s="258"/>
      <c r="L187" s="258"/>
      <c r="M187" s="258"/>
      <c r="N187" s="258"/>
      <c r="O187" s="258"/>
      <c r="P187" s="258"/>
      <c r="Q187" s="258"/>
      <c r="R187" s="258"/>
      <c r="S187" s="258"/>
      <c r="T187" s="258"/>
      <c r="U187" s="258"/>
      <c r="V187" s="258"/>
      <c r="W187" s="258"/>
      <c r="X187" s="258"/>
      <c r="Y187" s="258"/>
      <c r="Z187" s="258"/>
      <c r="AA187" s="258"/>
      <c r="AB187" s="258"/>
      <c r="AC187" s="258"/>
      <c r="AD187" s="258"/>
      <c r="AE187" s="258"/>
      <c r="AF187" s="258"/>
      <c r="AG187" s="258"/>
      <c r="AH187" s="258"/>
      <c r="AI187" s="258"/>
      <c r="AJ187" s="258"/>
      <c r="AK187" s="258"/>
      <c r="AL187" s="258"/>
      <c r="AM187" s="258"/>
      <c r="AN187" s="258"/>
      <c r="AO187" s="258"/>
      <c r="AP187" s="258"/>
      <c r="AQ187" s="258"/>
      <c r="AR187" s="258"/>
      <c r="AS187" s="258"/>
      <c r="AT187" s="258"/>
      <c r="AU187" s="258"/>
      <c r="AV187" s="258"/>
      <c r="AW187" s="258"/>
      <c r="AX187" s="258"/>
      <c r="AY187" s="258"/>
      <c r="AZ187" s="258"/>
      <c r="BA187" s="258"/>
      <c r="BB187" s="258"/>
      <c r="BC187" s="258"/>
      <c r="BD187" s="258"/>
      <c r="BE187" s="258"/>
      <c r="BF187" s="258"/>
      <c r="BG187" s="258"/>
      <c r="BH187" s="258"/>
      <c r="BI187" s="258"/>
      <c r="BJ187" s="258"/>
      <c r="BK187" s="258"/>
      <c r="BL187" s="258"/>
      <c r="BM187" s="258"/>
      <c r="BN187" s="258"/>
      <c r="BO187" s="258"/>
      <c r="BP187" s="259"/>
    </row>
    <row r="188" spans="1:68" x14ac:dyDescent="0.3">
      <c r="B188" s="238"/>
      <c r="C188" s="239"/>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39"/>
      <c r="Z188" s="239"/>
      <c r="AA188" s="239"/>
      <c r="AB188" s="239"/>
      <c r="AC188" s="239"/>
      <c r="AD188" s="239"/>
      <c r="AE188" s="239"/>
      <c r="AF188" s="239"/>
      <c r="AG188" s="239"/>
      <c r="AH188" s="239"/>
      <c r="AI188" s="239"/>
      <c r="AJ188" s="239"/>
      <c r="AK188" s="239"/>
      <c r="AL188" s="239"/>
      <c r="AM188" s="239"/>
      <c r="AN188" s="239"/>
      <c r="AO188" s="239"/>
      <c r="AP188" s="239"/>
      <c r="AQ188" s="239"/>
      <c r="AR188" s="239"/>
      <c r="AS188" s="239"/>
      <c r="AT188" s="239"/>
      <c r="AU188" s="239"/>
      <c r="AV188" s="239"/>
      <c r="AW188" s="239"/>
      <c r="AX188" s="239"/>
      <c r="AY188" s="239"/>
      <c r="AZ188" s="239"/>
      <c r="BA188" s="239"/>
      <c r="BB188" s="239"/>
      <c r="BC188" s="239"/>
      <c r="BD188" s="239"/>
      <c r="BE188" s="239"/>
      <c r="BF188" s="239"/>
      <c r="BG188" s="239"/>
      <c r="BH188" s="239"/>
      <c r="BI188" s="239"/>
      <c r="BJ188" s="239"/>
      <c r="BK188" s="239"/>
      <c r="BL188" s="239"/>
      <c r="BM188" s="239"/>
      <c r="BN188" s="239"/>
      <c r="BO188" s="239"/>
      <c r="BP188" s="240"/>
    </row>
    <row r="189" spans="1:68" x14ac:dyDescent="0.3">
      <c r="B189" s="241"/>
      <c r="C189" s="242"/>
      <c r="D189" s="242"/>
      <c r="E189" s="242"/>
      <c r="F189" s="242"/>
      <c r="G189" s="242"/>
      <c r="H189" s="242"/>
      <c r="I189" s="242"/>
      <c r="J189" s="242"/>
      <c r="K189" s="242"/>
      <c r="L189" s="242"/>
      <c r="M189" s="242"/>
      <c r="N189" s="242"/>
      <c r="O189" s="242"/>
      <c r="P189" s="242"/>
      <c r="Q189" s="242"/>
      <c r="R189" s="242"/>
      <c r="S189" s="242"/>
      <c r="T189" s="242"/>
      <c r="U189" s="242"/>
      <c r="V189" s="242"/>
      <c r="W189" s="242"/>
      <c r="X189" s="242"/>
      <c r="Y189" s="242"/>
      <c r="Z189" s="242"/>
      <c r="AA189" s="242"/>
      <c r="AB189" s="242"/>
      <c r="AC189" s="242"/>
      <c r="AD189" s="242"/>
      <c r="AE189" s="242"/>
      <c r="AF189" s="242"/>
      <c r="AG189" s="242"/>
      <c r="AH189" s="242"/>
      <c r="AI189" s="242"/>
      <c r="AJ189" s="242"/>
      <c r="AK189" s="242"/>
      <c r="AL189" s="242"/>
      <c r="AM189" s="242"/>
      <c r="AN189" s="242"/>
      <c r="AO189" s="242"/>
      <c r="AP189" s="242"/>
      <c r="AQ189" s="242"/>
      <c r="AR189" s="242"/>
      <c r="AS189" s="242"/>
      <c r="AT189" s="242"/>
      <c r="AU189" s="242"/>
      <c r="AV189" s="242"/>
      <c r="AW189" s="242"/>
      <c r="AX189" s="242"/>
      <c r="AY189" s="242"/>
      <c r="AZ189" s="242"/>
      <c r="BA189" s="242"/>
      <c r="BB189" s="242"/>
      <c r="BC189" s="242"/>
      <c r="BD189" s="242"/>
      <c r="BE189" s="242"/>
      <c r="BF189" s="242"/>
      <c r="BG189" s="242"/>
      <c r="BH189" s="242"/>
      <c r="BI189" s="242"/>
      <c r="BJ189" s="242"/>
      <c r="BK189" s="242"/>
      <c r="BL189" s="242"/>
      <c r="BM189" s="242"/>
      <c r="BN189" s="242"/>
      <c r="BO189" s="242"/>
      <c r="BP189" s="243"/>
    </row>
    <row r="190" spans="1:68" x14ac:dyDescent="0.3">
      <c r="B190" s="241"/>
      <c r="C190" s="242"/>
      <c r="D190" s="242"/>
      <c r="E190" s="242"/>
      <c r="F190" s="242"/>
      <c r="G190" s="242"/>
      <c r="H190" s="242"/>
      <c r="I190" s="242"/>
      <c r="J190" s="242"/>
      <c r="K190" s="242"/>
      <c r="L190" s="242"/>
      <c r="M190" s="242"/>
      <c r="N190" s="242"/>
      <c r="O190" s="242"/>
      <c r="P190" s="242"/>
      <c r="Q190" s="242"/>
      <c r="R190" s="242"/>
      <c r="S190" s="242"/>
      <c r="T190" s="242"/>
      <c r="U190" s="242"/>
      <c r="V190" s="242"/>
      <c r="W190" s="242"/>
      <c r="X190" s="242"/>
      <c r="Y190" s="242"/>
      <c r="Z190" s="242"/>
      <c r="AA190" s="242"/>
      <c r="AB190" s="242"/>
      <c r="AC190" s="242"/>
      <c r="AD190" s="242"/>
      <c r="AE190" s="242"/>
      <c r="AF190" s="242"/>
      <c r="AG190" s="242"/>
      <c r="AH190" s="242"/>
      <c r="AI190" s="242"/>
      <c r="AJ190" s="242"/>
      <c r="AK190" s="242"/>
      <c r="AL190" s="242"/>
      <c r="AM190" s="242"/>
      <c r="AN190" s="242"/>
      <c r="AO190" s="242"/>
      <c r="AP190" s="242"/>
      <c r="AQ190" s="242"/>
      <c r="AR190" s="242"/>
      <c r="AS190" s="242"/>
      <c r="AT190" s="242"/>
      <c r="AU190" s="242"/>
      <c r="AV190" s="242"/>
      <c r="AW190" s="242"/>
      <c r="AX190" s="242"/>
      <c r="AY190" s="242"/>
      <c r="AZ190" s="242"/>
      <c r="BA190" s="242"/>
      <c r="BB190" s="242"/>
      <c r="BC190" s="242"/>
      <c r="BD190" s="242"/>
      <c r="BE190" s="242"/>
      <c r="BF190" s="242"/>
      <c r="BG190" s="242"/>
      <c r="BH190" s="242"/>
      <c r="BI190" s="242"/>
      <c r="BJ190" s="242"/>
      <c r="BK190" s="242"/>
      <c r="BL190" s="242"/>
      <c r="BM190" s="242"/>
      <c r="BN190" s="242"/>
      <c r="BO190" s="242"/>
      <c r="BP190" s="243"/>
    </row>
    <row r="191" spans="1:68" x14ac:dyDescent="0.3">
      <c r="B191" s="241"/>
      <c r="C191" s="242"/>
      <c r="D191" s="242"/>
      <c r="E191" s="242"/>
      <c r="F191" s="242"/>
      <c r="G191" s="242"/>
      <c r="H191" s="242"/>
      <c r="I191" s="242"/>
      <c r="J191" s="242"/>
      <c r="K191" s="242"/>
      <c r="L191" s="242"/>
      <c r="M191" s="242"/>
      <c r="N191" s="242"/>
      <c r="O191" s="242"/>
      <c r="P191" s="242"/>
      <c r="Q191" s="242"/>
      <c r="R191" s="242"/>
      <c r="S191" s="242"/>
      <c r="T191" s="242"/>
      <c r="U191" s="242"/>
      <c r="V191" s="242"/>
      <c r="W191" s="242"/>
      <c r="X191" s="242"/>
      <c r="Y191" s="242"/>
      <c r="Z191" s="242"/>
      <c r="AA191" s="242"/>
      <c r="AB191" s="242"/>
      <c r="AC191" s="242"/>
      <c r="AD191" s="242"/>
      <c r="AE191" s="242"/>
      <c r="AF191" s="242"/>
      <c r="AG191" s="242"/>
      <c r="AH191" s="242"/>
      <c r="AI191" s="242"/>
      <c r="AJ191" s="242"/>
      <c r="AK191" s="242"/>
      <c r="AL191" s="242"/>
      <c r="AM191" s="242"/>
      <c r="AN191" s="242"/>
      <c r="AO191" s="242"/>
      <c r="AP191" s="242"/>
      <c r="AQ191" s="242"/>
      <c r="AR191" s="242"/>
      <c r="AS191" s="242"/>
      <c r="AT191" s="242"/>
      <c r="AU191" s="242"/>
      <c r="AV191" s="242"/>
      <c r="AW191" s="242"/>
      <c r="AX191" s="242"/>
      <c r="AY191" s="242"/>
      <c r="AZ191" s="242"/>
      <c r="BA191" s="242"/>
      <c r="BB191" s="242"/>
      <c r="BC191" s="242"/>
      <c r="BD191" s="242"/>
      <c r="BE191" s="242"/>
      <c r="BF191" s="242"/>
      <c r="BG191" s="242"/>
      <c r="BH191" s="242"/>
      <c r="BI191" s="242"/>
      <c r="BJ191" s="242"/>
      <c r="BK191" s="242"/>
      <c r="BL191" s="242"/>
      <c r="BM191" s="242"/>
      <c r="BN191" s="242"/>
      <c r="BO191" s="242"/>
      <c r="BP191" s="243"/>
    </row>
    <row r="192" spans="1:68" x14ac:dyDescent="0.3">
      <c r="B192" s="241"/>
      <c r="C192" s="242"/>
      <c r="D192" s="242"/>
      <c r="E192" s="242"/>
      <c r="F192" s="242"/>
      <c r="G192" s="242"/>
      <c r="H192" s="242"/>
      <c r="I192" s="242"/>
      <c r="J192" s="242"/>
      <c r="K192" s="242"/>
      <c r="L192" s="242"/>
      <c r="M192" s="242"/>
      <c r="N192" s="242"/>
      <c r="O192" s="242"/>
      <c r="P192" s="242"/>
      <c r="Q192" s="242"/>
      <c r="R192" s="242"/>
      <c r="S192" s="242"/>
      <c r="T192" s="242"/>
      <c r="U192" s="242"/>
      <c r="V192" s="242"/>
      <c r="W192" s="242"/>
      <c r="X192" s="242"/>
      <c r="Y192" s="242"/>
      <c r="Z192" s="242"/>
      <c r="AA192" s="242"/>
      <c r="AB192" s="242"/>
      <c r="AC192" s="242"/>
      <c r="AD192" s="242"/>
      <c r="AE192" s="242"/>
      <c r="AF192" s="242"/>
      <c r="AG192" s="242"/>
      <c r="AH192" s="242"/>
      <c r="AI192" s="242"/>
      <c r="AJ192" s="242"/>
      <c r="AK192" s="242"/>
      <c r="AL192" s="242"/>
      <c r="AM192" s="242"/>
      <c r="AN192" s="242"/>
      <c r="AO192" s="242"/>
      <c r="AP192" s="242"/>
      <c r="AQ192" s="242"/>
      <c r="AR192" s="242"/>
      <c r="AS192" s="242"/>
      <c r="AT192" s="242"/>
      <c r="AU192" s="242"/>
      <c r="AV192" s="242"/>
      <c r="AW192" s="242"/>
      <c r="AX192" s="242"/>
      <c r="AY192" s="242"/>
      <c r="AZ192" s="242"/>
      <c r="BA192" s="242"/>
      <c r="BB192" s="242"/>
      <c r="BC192" s="242"/>
      <c r="BD192" s="242"/>
      <c r="BE192" s="242"/>
      <c r="BF192" s="242"/>
      <c r="BG192" s="242"/>
      <c r="BH192" s="242"/>
      <c r="BI192" s="242"/>
      <c r="BJ192" s="242"/>
      <c r="BK192" s="242"/>
      <c r="BL192" s="242"/>
      <c r="BM192" s="242"/>
      <c r="BN192" s="242"/>
      <c r="BO192" s="242"/>
      <c r="BP192" s="243"/>
    </row>
    <row r="193" spans="1:68" x14ac:dyDescent="0.3">
      <c r="B193" s="244"/>
      <c r="C193" s="245"/>
      <c r="D193" s="245"/>
      <c r="E193" s="245"/>
      <c r="F193" s="245"/>
      <c r="G193" s="245"/>
      <c r="H193" s="245"/>
      <c r="I193" s="245"/>
      <c r="J193" s="245"/>
      <c r="K193" s="245"/>
      <c r="L193" s="245"/>
      <c r="M193" s="245"/>
      <c r="N193" s="245"/>
      <c r="O193" s="245"/>
      <c r="P193" s="245"/>
      <c r="Q193" s="245"/>
      <c r="R193" s="245"/>
      <c r="S193" s="245"/>
      <c r="T193" s="245"/>
      <c r="U193" s="245"/>
      <c r="V193" s="245"/>
      <c r="W193" s="245"/>
      <c r="X193" s="245"/>
      <c r="Y193" s="245"/>
      <c r="Z193" s="245"/>
      <c r="AA193" s="245"/>
      <c r="AB193" s="245"/>
      <c r="AC193" s="245"/>
      <c r="AD193" s="245"/>
      <c r="AE193" s="245"/>
      <c r="AF193" s="245"/>
      <c r="AG193" s="245"/>
      <c r="AH193" s="245"/>
      <c r="AI193" s="245"/>
      <c r="AJ193" s="245"/>
      <c r="AK193" s="245"/>
      <c r="AL193" s="245"/>
      <c r="AM193" s="245"/>
      <c r="AN193" s="245"/>
      <c r="AO193" s="245"/>
      <c r="AP193" s="245"/>
      <c r="AQ193" s="245"/>
      <c r="AR193" s="245"/>
      <c r="AS193" s="245"/>
      <c r="AT193" s="245"/>
      <c r="AU193" s="245"/>
      <c r="AV193" s="245"/>
      <c r="AW193" s="245"/>
      <c r="AX193" s="245"/>
      <c r="AY193" s="245"/>
      <c r="AZ193" s="245"/>
      <c r="BA193" s="245"/>
      <c r="BB193" s="245"/>
      <c r="BC193" s="245"/>
      <c r="BD193" s="245"/>
      <c r="BE193" s="245"/>
      <c r="BF193" s="245"/>
      <c r="BG193" s="245"/>
      <c r="BH193" s="245"/>
      <c r="BI193" s="245"/>
      <c r="BJ193" s="245"/>
      <c r="BK193" s="245"/>
      <c r="BL193" s="245"/>
      <c r="BM193" s="245"/>
      <c r="BN193" s="245"/>
      <c r="BO193" s="245"/>
      <c r="BP193" s="246"/>
    </row>
    <row r="196" spans="1:68" x14ac:dyDescent="0.3">
      <c r="A196" s="227" t="s">
        <v>278</v>
      </c>
      <c r="B196" s="227"/>
      <c r="C196" s="227"/>
      <c r="D196" s="227"/>
      <c r="E196" s="227"/>
      <c r="F196" s="227"/>
      <c r="G196" s="227"/>
      <c r="H196" s="227"/>
      <c r="I196" s="227"/>
      <c r="J196" s="227"/>
      <c r="K196" s="227"/>
      <c r="L196" s="227"/>
      <c r="M196" s="227"/>
      <c r="N196" s="227"/>
      <c r="O196" s="227"/>
      <c r="P196" s="227"/>
      <c r="Q196" s="227"/>
      <c r="R196" s="227"/>
      <c r="S196" s="227"/>
      <c r="T196" s="227"/>
      <c r="U196" s="227"/>
      <c r="V196" s="227"/>
      <c r="W196" s="227"/>
      <c r="X196" s="227"/>
      <c r="Y196" s="227"/>
      <c r="Z196" s="227"/>
      <c r="AA196" s="227"/>
      <c r="AB196" s="227"/>
      <c r="AC196" s="227"/>
      <c r="AD196" s="227"/>
      <c r="AE196" s="227"/>
      <c r="AF196" s="227"/>
      <c r="AG196" s="227"/>
      <c r="AH196" s="227"/>
      <c r="AI196" s="227"/>
      <c r="AJ196" s="227"/>
      <c r="AK196" s="227"/>
      <c r="AL196" s="227"/>
      <c r="AM196" s="227"/>
      <c r="AN196" s="227"/>
      <c r="AO196" s="227"/>
      <c r="AP196" s="227"/>
      <c r="AQ196" s="227"/>
      <c r="AR196" s="227"/>
      <c r="AS196" s="227"/>
      <c r="AT196" s="227"/>
      <c r="AU196" s="227"/>
      <c r="AV196" s="227"/>
      <c r="AW196" s="227"/>
      <c r="AX196" s="227"/>
      <c r="AY196" s="227"/>
      <c r="AZ196" s="227"/>
      <c r="BA196" s="227"/>
      <c r="BB196" s="227"/>
      <c r="BC196" s="227"/>
      <c r="BD196" s="227"/>
      <c r="BE196" s="227"/>
      <c r="BF196" s="227"/>
      <c r="BG196" s="227"/>
      <c r="BH196" s="227"/>
      <c r="BI196" s="227"/>
      <c r="BJ196" s="227"/>
      <c r="BK196" s="227"/>
      <c r="BL196" s="227"/>
      <c r="BM196" s="227"/>
      <c r="BN196" s="227"/>
      <c r="BO196" s="227"/>
      <c r="BP196" s="227"/>
    </row>
    <row r="198" spans="1:68" x14ac:dyDescent="0.3">
      <c r="B198" s="257" t="s">
        <v>279</v>
      </c>
      <c r="C198" s="258"/>
      <c r="D198" s="258"/>
      <c r="E198" s="258"/>
      <c r="F198" s="258"/>
      <c r="G198" s="258"/>
      <c r="H198" s="258"/>
      <c r="I198" s="258"/>
      <c r="J198" s="258"/>
      <c r="K198" s="258"/>
      <c r="L198" s="258"/>
      <c r="M198" s="258"/>
      <c r="N198" s="258"/>
      <c r="O198" s="258"/>
      <c r="P198" s="258"/>
      <c r="Q198" s="258"/>
      <c r="R198" s="258"/>
      <c r="S198" s="258"/>
      <c r="T198" s="258"/>
      <c r="U198" s="258"/>
      <c r="V198" s="258"/>
      <c r="W198" s="258"/>
      <c r="X198" s="258"/>
      <c r="Y198" s="258"/>
      <c r="Z198" s="258"/>
      <c r="AA198" s="258"/>
      <c r="AB198" s="258"/>
      <c r="AC198" s="258"/>
      <c r="AD198" s="258"/>
      <c r="AE198" s="258"/>
      <c r="AF198" s="258"/>
      <c r="AG198" s="258"/>
      <c r="AH198" s="258"/>
      <c r="AI198" s="258"/>
      <c r="AJ198" s="258"/>
      <c r="AK198" s="258"/>
      <c r="AL198" s="258"/>
      <c r="AM198" s="258"/>
      <c r="AN198" s="258"/>
      <c r="AO198" s="258"/>
      <c r="AP198" s="258"/>
      <c r="AQ198" s="258"/>
      <c r="AR198" s="258"/>
      <c r="AS198" s="258"/>
      <c r="AT198" s="258"/>
      <c r="AU198" s="258"/>
      <c r="AV198" s="258"/>
      <c r="AW198" s="258"/>
      <c r="AX198" s="258"/>
      <c r="AY198" s="258"/>
      <c r="AZ198" s="258"/>
      <c r="BA198" s="258"/>
      <c r="BB198" s="258"/>
      <c r="BC198" s="258"/>
      <c r="BD198" s="258"/>
      <c r="BE198" s="258"/>
      <c r="BF198" s="258"/>
      <c r="BG198" s="258"/>
      <c r="BH198" s="258"/>
      <c r="BI198" s="258"/>
      <c r="BJ198" s="258"/>
      <c r="BK198" s="258"/>
      <c r="BL198" s="258"/>
      <c r="BM198" s="258"/>
      <c r="BN198" s="258"/>
      <c r="BO198" s="258"/>
      <c r="BP198" s="259"/>
    </row>
    <row r="199" spans="1:68" x14ac:dyDescent="0.3">
      <c r="B199" s="238"/>
      <c r="C199" s="239"/>
      <c r="D199" s="239"/>
      <c r="E199" s="239"/>
      <c r="F199" s="239"/>
      <c r="G199" s="239"/>
      <c r="H199" s="239"/>
      <c r="I199" s="239"/>
      <c r="J199" s="239"/>
      <c r="K199" s="239"/>
      <c r="L199" s="239"/>
      <c r="M199" s="239"/>
      <c r="N199" s="239"/>
      <c r="O199" s="239"/>
      <c r="P199" s="239"/>
      <c r="Q199" s="239"/>
      <c r="R199" s="239"/>
      <c r="S199" s="239"/>
      <c r="T199" s="239"/>
      <c r="U199" s="239"/>
      <c r="V199" s="239"/>
      <c r="W199" s="239"/>
      <c r="X199" s="239"/>
      <c r="Y199" s="239"/>
      <c r="Z199" s="239"/>
      <c r="AA199" s="239"/>
      <c r="AB199" s="239"/>
      <c r="AC199" s="239"/>
      <c r="AD199" s="239"/>
      <c r="AE199" s="239"/>
      <c r="AF199" s="239"/>
      <c r="AG199" s="239"/>
      <c r="AH199" s="239"/>
      <c r="AI199" s="239"/>
      <c r="AJ199" s="239"/>
      <c r="AK199" s="239"/>
      <c r="AL199" s="239"/>
      <c r="AM199" s="239"/>
      <c r="AN199" s="239"/>
      <c r="AO199" s="239"/>
      <c r="AP199" s="239"/>
      <c r="AQ199" s="239"/>
      <c r="AR199" s="239"/>
      <c r="AS199" s="239"/>
      <c r="AT199" s="239"/>
      <c r="AU199" s="239"/>
      <c r="AV199" s="239"/>
      <c r="AW199" s="239"/>
      <c r="AX199" s="239"/>
      <c r="AY199" s="239"/>
      <c r="AZ199" s="239"/>
      <c r="BA199" s="239"/>
      <c r="BB199" s="239"/>
      <c r="BC199" s="239"/>
      <c r="BD199" s="239"/>
      <c r="BE199" s="239"/>
      <c r="BF199" s="239"/>
      <c r="BG199" s="239"/>
      <c r="BH199" s="239"/>
      <c r="BI199" s="239"/>
      <c r="BJ199" s="239"/>
      <c r="BK199" s="239"/>
      <c r="BL199" s="239"/>
      <c r="BM199" s="239"/>
      <c r="BN199" s="239"/>
      <c r="BO199" s="239"/>
      <c r="BP199" s="240"/>
    </row>
    <row r="200" spans="1:68" x14ac:dyDescent="0.3">
      <c r="B200" s="241"/>
      <c r="C200" s="242"/>
      <c r="D200" s="242"/>
      <c r="E200" s="242"/>
      <c r="F200" s="242"/>
      <c r="G200" s="242"/>
      <c r="H200" s="242"/>
      <c r="I200" s="242"/>
      <c r="J200" s="242"/>
      <c r="K200" s="242"/>
      <c r="L200" s="242"/>
      <c r="M200" s="242"/>
      <c r="N200" s="242"/>
      <c r="O200" s="242"/>
      <c r="P200" s="242"/>
      <c r="Q200" s="242"/>
      <c r="R200" s="242"/>
      <c r="S200" s="242"/>
      <c r="T200" s="242"/>
      <c r="U200" s="242"/>
      <c r="V200" s="242"/>
      <c r="W200" s="242"/>
      <c r="X200" s="242"/>
      <c r="Y200" s="242"/>
      <c r="Z200" s="242"/>
      <c r="AA200" s="242"/>
      <c r="AB200" s="242"/>
      <c r="AC200" s="242"/>
      <c r="AD200" s="242"/>
      <c r="AE200" s="242"/>
      <c r="AF200" s="242"/>
      <c r="AG200" s="242"/>
      <c r="AH200" s="242"/>
      <c r="AI200" s="242"/>
      <c r="AJ200" s="242"/>
      <c r="AK200" s="242"/>
      <c r="AL200" s="242"/>
      <c r="AM200" s="242"/>
      <c r="AN200" s="242"/>
      <c r="AO200" s="242"/>
      <c r="AP200" s="242"/>
      <c r="AQ200" s="242"/>
      <c r="AR200" s="242"/>
      <c r="AS200" s="242"/>
      <c r="AT200" s="242"/>
      <c r="AU200" s="242"/>
      <c r="AV200" s="242"/>
      <c r="AW200" s="242"/>
      <c r="AX200" s="242"/>
      <c r="AY200" s="242"/>
      <c r="AZ200" s="242"/>
      <c r="BA200" s="242"/>
      <c r="BB200" s="242"/>
      <c r="BC200" s="242"/>
      <c r="BD200" s="242"/>
      <c r="BE200" s="242"/>
      <c r="BF200" s="242"/>
      <c r="BG200" s="242"/>
      <c r="BH200" s="242"/>
      <c r="BI200" s="242"/>
      <c r="BJ200" s="242"/>
      <c r="BK200" s="242"/>
      <c r="BL200" s="242"/>
      <c r="BM200" s="242"/>
      <c r="BN200" s="242"/>
      <c r="BO200" s="242"/>
      <c r="BP200" s="243"/>
    </row>
    <row r="201" spans="1:68" x14ac:dyDescent="0.3">
      <c r="B201" s="241"/>
      <c r="C201" s="242"/>
      <c r="D201" s="242"/>
      <c r="E201" s="242"/>
      <c r="F201" s="242"/>
      <c r="G201" s="242"/>
      <c r="H201" s="242"/>
      <c r="I201" s="242"/>
      <c r="J201" s="242"/>
      <c r="K201" s="242"/>
      <c r="L201" s="242"/>
      <c r="M201" s="242"/>
      <c r="N201" s="242"/>
      <c r="O201" s="242"/>
      <c r="P201" s="242"/>
      <c r="Q201" s="242"/>
      <c r="R201" s="242"/>
      <c r="S201" s="242"/>
      <c r="T201" s="242"/>
      <c r="U201" s="242"/>
      <c r="V201" s="242"/>
      <c r="W201" s="242"/>
      <c r="X201" s="242"/>
      <c r="Y201" s="242"/>
      <c r="Z201" s="242"/>
      <c r="AA201" s="242"/>
      <c r="AB201" s="242"/>
      <c r="AC201" s="242"/>
      <c r="AD201" s="242"/>
      <c r="AE201" s="242"/>
      <c r="AF201" s="242"/>
      <c r="AG201" s="242"/>
      <c r="AH201" s="242"/>
      <c r="AI201" s="242"/>
      <c r="AJ201" s="242"/>
      <c r="AK201" s="242"/>
      <c r="AL201" s="242"/>
      <c r="AM201" s="242"/>
      <c r="AN201" s="242"/>
      <c r="AO201" s="242"/>
      <c r="AP201" s="242"/>
      <c r="AQ201" s="242"/>
      <c r="AR201" s="242"/>
      <c r="AS201" s="242"/>
      <c r="AT201" s="242"/>
      <c r="AU201" s="242"/>
      <c r="AV201" s="242"/>
      <c r="AW201" s="242"/>
      <c r="AX201" s="242"/>
      <c r="AY201" s="242"/>
      <c r="AZ201" s="242"/>
      <c r="BA201" s="242"/>
      <c r="BB201" s="242"/>
      <c r="BC201" s="242"/>
      <c r="BD201" s="242"/>
      <c r="BE201" s="242"/>
      <c r="BF201" s="242"/>
      <c r="BG201" s="242"/>
      <c r="BH201" s="242"/>
      <c r="BI201" s="242"/>
      <c r="BJ201" s="242"/>
      <c r="BK201" s="242"/>
      <c r="BL201" s="242"/>
      <c r="BM201" s="242"/>
      <c r="BN201" s="242"/>
      <c r="BO201" s="242"/>
      <c r="BP201" s="243"/>
    </row>
    <row r="202" spans="1:68" x14ac:dyDescent="0.3">
      <c r="B202" s="241"/>
      <c r="C202" s="242"/>
      <c r="D202" s="242"/>
      <c r="E202" s="242"/>
      <c r="F202" s="242"/>
      <c r="G202" s="242"/>
      <c r="H202" s="242"/>
      <c r="I202" s="242"/>
      <c r="J202" s="242"/>
      <c r="K202" s="242"/>
      <c r="L202" s="242"/>
      <c r="M202" s="242"/>
      <c r="N202" s="242"/>
      <c r="O202" s="242"/>
      <c r="P202" s="242"/>
      <c r="Q202" s="242"/>
      <c r="R202" s="242"/>
      <c r="S202" s="242"/>
      <c r="T202" s="242"/>
      <c r="U202" s="242"/>
      <c r="V202" s="242"/>
      <c r="W202" s="242"/>
      <c r="X202" s="242"/>
      <c r="Y202" s="242"/>
      <c r="Z202" s="242"/>
      <c r="AA202" s="242"/>
      <c r="AB202" s="242"/>
      <c r="AC202" s="242"/>
      <c r="AD202" s="242"/>
      <c r="AE202" s="242"/>
      <c r="AF202" s="242"/>
      <c r="AG202" s="242"/>
      <c r="AH202" s="242"/>
      <c r="AI202" s="242"/>
      <c r="AJ202" s="242"/>
      <c r="AK202" s="242"/>
      <c r="AL202" s="242"/>
      <c r="AM202" s="242"/>
      <c r="AN202" s="242"/>
      <c r="AO202" s="242"/>
      <c r="AP202" s="242"/>
      <c r="AQ202" s="242"/>
      <c r="AR202" s="242"/>
      <c r="AS202" s="242"/>
      <c r="AT202" s="242"/>
      <c r="AU202" s="242"/>
      <c r="AV202" s="242"/>
      <c r="AW202" s="242"/>
      <c r="AX202" s="242"/>
      <c r="AY202" s="242"/>
      <c r="AZ202" s="242"/>
      <c r="BA202" s="242"/>
      <c r="BB202" s="242"/>
      <c r="BC202" s="242"/>
      <c r="BD202" s="242"/>
      <c r="BE202" s="242"/>
      <c r="BF202" s="242"/>
      <c r="BG202" s="242"/>
      <c r="BH202" s="242"/>
      <c r="BI202" s="242"/>
      <c r="BJ202" s="242"/>
      <c r="BK202" s="242"/>
      <c r="BL202" s="242"/>
      <c r="BM202" s="242"/>
      <c r="BN202" s="242"/>
      <c r="BO202" s="242"/>
      <c r="BP202" s="243"/>
    </row>
    <row r="203" spans="1:68" x14ac:dyDescent="0.3">
      <c r="B203" s="241"/>
      <c r="C203" s="242"/>
      <c r="D203" s="242"/>
      <c r="E203" s="242"/>
      <c r="F203" s="242"/>
      <c r="G203" s="242"/>
      <c r="H203" s="242"/>
      <c r="I203" s="242"/>
      <c r="J203" s="242"/>
      <c r="K203" s="242"/>
      <c r="L203" s="242"/>
      <c r="M203" s="242"/>
      <c r="N203" s="242"/>
      <c r="O203" s="242"/>
      <c r="P203" s="242"/>
      <c r="Q203" s="242"/>
      <c r="R203" s="242"/>
      <c r="S203" s="242"/>
      <c r="T203" s="242"/>
      <c r="U203" s="242"/>
      <c r="V203" s="242"/>
      <c r="W203" s="242"/>
      <c r="X203" s="242"/>
      <c r="Y203" s="242"/>
      <c r="Z203" s="242"/>
      <c r="AA203" s="242"/>
      <c r="AB203" s="242"/>
      <c r="AC203" s="242"/>
      <c r="AD203" s="242"/>
      <c r="AE203" s="242"/>
      <c r="AF203" s="242"/>
      <c r="AG203" s="242"/>
      <c r="AH203" s="242"/>
      <c r="AI203" s="242"/>
      <c r="AJ203" s="242"/>
      <c r="AK203" s="242"/>
      <c r="AL203" s="242"/>
      <c r="AM203" s="242"/>
      <c r="AN203" s="242"/>
      <c r="AO203" s="242"/>
      <c r="AP203" s="242"/>
      <c r="AQ203" s="242"/>
      <c r="AR203" s="242"/>
      <c r="AS203" s="242"/>
      <c r="AT203" s="242"/>
      <c r="AU203" s="242"/>
      <c r="AV203" s="242"/>
      <c r="AW203" s="242"/>
      <c r="AX203" s="242"/>
      <c r="AY203" s="242"/>
      <c r="AZ203" s="242"/>
      <c r="BA203" s="242"/>
      <c r="BB203" s="242"/>
      <c r="BC203" s="242"/>
      <c r="BD203" s="242"/>
      <c r="BE203" s="242"/>
      <c r="BF203" s="242"/>
      <c r="BG203" s="242"/>
      <c r="BH203" s="242"/>
      <c r="BI203" s="242"/>
      <c r="BJ203" s="242"/>
      <c r="BK203" s="242"/>
      <c r="BL203" s="242"/>
      <c r="BM203" s="242"/>
      <c r="BN203" s="242"/>
      <c r="BO203" s="242"/>
      <c r="BP203" s="243"/>
    </row>
    <row r="204" spans="1:68" x14ac:dyDescent="0.3">
      <c r="B204" s="244"/>
      <c r="C204" s="245"/>
      <c r="D204" s="245"/>
      <c r="E204" s="245"/>
      <c r="F204" s="245"/>
      <c r="G204" s="245"/>
      <c r="H204" s="245"/>
      <c r="I204" s="245"/>
      <c r="J204" s="245"/>
      <c r="K204" s="245"/>
      <c r="L204" s="245"/>
      <c r="M204" s="245"/>
      <c r="N204" s="245"/>
      <c r="O204" s="245"/>
      <c r="P204" s="245"/>
      <c r="Q204" s="245"/>
      <c r="R204" s="245"/>
      <c r="S204" s="245"/>
      <c r="T204" s="245"/>
      <c r="U204" s="245"/>
      <c r="V204" s="245"/>
      <c r="W204" s="245"/>
      <c r="X204" s="245"/>
      <c r="Y204" s="245"/>
      <c r="Z204" s="245"/>
      <c r="AA204" s="245"/>
      <c r="AB204" s="245"/>
      <c r="AC204" s="245"/>
      <c r="AD204" s="245"/>
      <c r="AE204" s="245"/>
      <c r="AF204" s="245"/>
      <c r="AG204" s="245"/>
      <c r="AH204" s="245"/>
      <c r="AI204" s="245"/>
      <c r="AJ204" s="245"/>
      <c r="AK204" s="245"/>
      <c r="AL204" s="245"/>
      <c r="AM204" s="245"/>
      <c r="AN204" s="245"/>
      <c r="AO204" s="245"/>
      <c r="AP204" s="245"/>
      <c r="AQ204" s="245"/>
      <c r="AR204" s="245"/>
      <c r="AS204" s="245"/>
      <c r="AT204" s="245"/>
      <c r="AU204" s="245"/>
      <c r="AV204" s="245"/>
      <c r="AW204" s="245"/>
      <c r="AX204" s="245"/>
      <c r="AY204" s="245"/>
      <c r="AZ204" s="245"/>
      <c r="BA204" s="245"/>
      <c r="BB204" s="245"/>
      <c r="BC204" s="245"/>
      <c r="BD204" s="245"/>
      <c r="BE204" s="245"/>
      <c r="BF204" s="245"/>
      <c r="BG204" s="245"/>
      <c r="BH204" s="245"/>
      <c r="BI204" s="245"/>
      <c r="BJ204" s="245"/>
      <c r="BK204" s="245"/>
      <c r="BL204" s="245"/>
      <c r="BM204" s="245"/>
      <c r="BN204" s="245"/>
      <c r="BO204" s="245"/>
      <c r="BP204" s="246"/>
    </row>
  </sheetData>
  <sheetProtection selectLockedCells="1"/>
  <mergeCells count="142">
    <mergeCell ref="B199:BP204"/>
    <mergeCell ref="I9:Y9"/>
    <mergeCell ref="I11:Y11"/>
    <mergeCell ref="A13:T13"/>
    <mergeCell ref="AV17:BH21"/>
    <mergeCell ref="AV36:BH40"/>
    <mergeCell ref="AV27:BH31"/>
    <mergeCell ref="B104:BP109"/>
    <mergeCell ref="B113:BP118"/>
    <mergeCell ref="W86:AW86"/>
    <mergeCell ref="B179:BP179"/>
    <mergeCell ref="B180:BP185"/>
    <mergeCell ref="B187:BP187"/>
    <mergeCell ref="B188:BP193"/>
    <mergeCell ref="A196:BP196"/>
    <mergeCell ref="B198:BP198"/>
    <mergeCell ref="A158:BP158"/>
    <mergeCell ref="B160:BP160"/>
    <mergeCell ref="B168:BP168"/>
    <mergeCell ref="A177:BP177"/>
    <mergeCell ref="B161:BP166"/>
    <mergeCell ref="B169:BP174"/>
    <mergeCell ref="B146:G150"/>
    <mergeCell ref="H146:AF150"/>
    <mergeCell ref="B151:G155"/>
    <mergeCell ref="H151:AF155"/>
    <mergeCell ref="AG151:AJ155"/>
    <mergeCell ref="AK151:BA155"/>
    <mergeCell ref="BB151:BP155"/>
    <mergeCell ref="B136:G140"/>
    <mergeCell ref="H136:AF140"/>
    <mergeCell ref="AG136:AJ140"/>
    <mergeCell ref="AK136:BA140"/>
    <mergeCell ref="BB136:BP140"/>
    <mergeCell ref="B141:G145"/>
    <mergeCell ref="H141:AF145"/>
    <mergeCell ref="AG141:AJ145"/>
    <mergeCell ref="AK141:BA145"/>
    <mergeCell ref="BB141:BP145"/>
    <mergeCell ref="B131:G135"/>
    <mergeCell ref="H131:AF135"/>
    <mergeCell ref="AG131:AJ135"/>
    <mergeCell ref="AK131:BA135"/>
    <mergeCell ref="BB131:BP135"/>
    <mergeCell ref="B126:G130"/>
    <mergeCell ref="AG146:AJ150"/>
    <mergeCell ref="AK146:BA150"/>
    <mergeCell ref="BB146:BP150"/>
    <mergeCell ref="H125:AF125"/>
    <mergeCell ref="AG125:AJ125"/>
    <mergeCell ref="AK125:BA125"/>
    <mergeCell ref="BB125:BP125"/>
    <mergeCell ref="H126:AF130"/>
    <mergeCell ref="A121:BP121"/>
    <mergeCell ref="B123:BP123"/>
    <mergeCell ref="B125:G125"/>
    <mergeCell ref="AU96:BD96"/>
    <mergeCell ref="AX98:BP100"/>
    <mergeCell ref="B103:BP103"/>
    <mergeCell ref="B112:BP112"/>
    <mergeCell ref="D98:N98"/>
    <mergeCell ref="R98:AB98"/>
    <mergeCell ref="AF98:AO98"/>
    <mergeCell ref="D100:N100"/>
    <mergeCell ref="R100:AB100"/>
    <mergeCell ref="AF100:AO100"/>
    <mergeCell ref="D96:N96"/>
    <mergeCell ref="R96:AB96"/>
    <mergeCell ref="AF96:AO96"/>
    <mergeCell ref="AG126:AJ130"/>
    <mergeCell ref="AK126:BA130"/>
    <mergeCell ref="BB126:BP130"/>
    <mergeCell ref="W88:AW88"/>
    <mergeCell ref="A91:BP91"/>
    <mergeCell ref="B93:AW93"/>
    <mergeCell ref="B94:AW94"/>
    <mergeCell ref="B82:X82"/>
    <mergeCell ref="B84:X84"/>
    <mergeCell ref="Y82:AC82"/>
    <mergeCell ref="Y84:AC84"/>
    <mergeCell ref="B52:BI52"/>
    <mergeCell ref="A76:BP76"/>
    <mergeCell ref="B78:AZ78"/>
    <mergeCell ref="B80:X80"/>
    <mergeCell ref="Y80:AC80"/>
    <mergeCell ref="B54:BP58"/>
    <mergeCell ref="B60:BA60"/>
    <mergeCell ref="D62:Z62"/>
    <mergeCell ref="D64:Z64"/>
    <mergeCell ref="B69:BP73"/>
    <mergeCell ref="B66:BP67"/>
    <mergeCell ref="B42:BA42"/>
    <mergeCell ref="D44:E44"/>
    <mergeCell ref="J44:K44"/>
    <mergeCell ref="B46:BA46"/>
    <mergeCell ref="D48:Z48"/>
    <mergeCell ref="D50:Z50"/>
    <mergeCell ref="D38:N38"/>
    <mergeCell ref="R38:AB38"/>
    <mergeCell ref="AF38:AO38"/>
    <mergeCell ref="D40:N40"/>
    <mergeCell ref="AF40:AO40"/>
    <mergeCell ref="R40:AB40"/>
    <mergeCell ref="D36:N36"/>
    <mergeCell ref="R36:AB36"/>
    <mergeCell ref="AF36:AO36"/>
    <mergeCell ref="AS36:AU36"/>
    <mergeCell ref="AS27:AU27"/>
    <mergeCell ref="V13:AG13"/>
    <mergeCell ref="D27:N27"/>
    <mergeCell ref="D29:N29"/>
    <mergeCell ref="D31:N31"/>
    <mergeCell ref="R27:AB27"/>
    <mergeCell ref="R29:AB29"/>
    <mergeCell ref="AF27:AO27"/>
    <mergeCell ref="AF29:AO29"/>
    <mergeCell ref="AF31:AO31"/>
    <mergeCell ref="R31:AB31"/>
    <mergeCell ref="AF17:AP17"/>
    <mergeCell ref="AF19:AP19"/>
    <mergeCell ref="AF21:AP21"/>
    <mergeCell ref="AF23:AP23"/>
    <mergeCell ref="AS17:AU17"/>
    <mergeCell ref="D17:O17"/>
    <mergeCell ref="D19:O19"/>
    <mergeCell ref="D21:O21"/>
    <mergeCell ref="D23:O23"/>
    <mergeCell ref="A5:BP5"/>
    <mergeCell ref="A7:H7"/>
    <mergeCell ref="A9:H9"/>
    <mergeCell ref="A11:H11"/>
    <mergeCell ref="I7:Y7"/>
    <mergeCell ref="R17:AC17"/>
    <mergeCell ref="R19:AC19"/>
    <mergeCell ref="R21:AC21"/>
    <mergeCell ref="R23:AC23"/>
    <mergeCell ref="AB11:AJ11"/>
    <mergeCell ref="AB7:AM7"/>
    <mergeCell ref="AN7:BA7"/>
    <mergeCell ref="AB9:AH9"/>
    <mergeCell ref="AI9:BA9"/>
    <mergeCell ref="AK11:BA11"/>
  </mergeCells>
  <pageMargins left="0.7" right="0.7" top="0.75" bottom="0.75" header="0.3" footer="0.3"/>
  <pageSetup scale="45" orientation="portrait" horizontalDpi="4294967293" r:id="rId1"/>
  <rowBreaks count="2" manualBreakCount="2">
    <brk id="89" max="68" man="1"/>
    <brk id="11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D1F37-C421-4F81-B3E8-3CEF7D6AD822}">
  <sheetPr>
    <pageSetUpPr fitToPage="1"/>
  </sheetPr>
  <dimension ref="A1:G83"/>
  <sheetViews>
    <sheetView zoomScale="80" zoomScaleNormal="80" zoomScaleSheetLayoutView="80" workbookViewId="0">
      <selection activeCell="D78" sqref="D78"/>
    </sheetView>
  </sheetViews>
  <sheetFormatPr defaultColWidth="8.88671875" defaultRowHeight="14.4" x14ac:dyDescent="0.3"/>
  <cols>
    <col min="1" max="1" width="47.5546875" customWidth="1"/>
    <col min="2" max="2" width="28" customWidth="1"/>
    <col min="3" max="3" width="34.6640625" customWidth="1"/>
    <col min="4" max="4" width="19.88671875" customWidth="1"/>
    <col min="5" max="5" width="53.109375" customWidth="1"/>
    <col min="6" max="7" width="13.109375" customWidth="1"/>
  </cols>
  <sheetData>
    <row r="1" spans="1:7" ht="36.75" customHeight="1" x14ac:dyDescent="0.3">
      <c r="A1" s="282" t="s">
        <v>280</v>
      </c>
      <c r="B1" s="283"/>
      <c r="C1" s="283"/>
      <c r="D1" s="283"/>
      <c r="E1" s="283"/>
      <c r="F1" s="100"/>
      <c r="G1" s="100"/>
    </row>
    <row r="2" spans="1:7" ht="28.5" customHeight="1" x14ac:dyDescent="0.3">
      <c r="A2" s="284" t="s">
        <v>281</v>
      </c>
      <c r="B2" s="268"/>
      <c r="C2" s="268"/>
      <c r="D2" s="268"/>
      <c r="E2" s="268"/>
      <c r="F2" s="100"/>
      <c r="G2" s="100"/>
    </row>
    <row r="3" spans="1:7" ht="15.75" customHeight="1" x14ac:dyDescent="0.3">
      <c r="A3" s="285" t="s">
        <v>282</v>
      </c>
      <c r="B3" s="286"/>
      <c r="C3" s="286"/>
      <c r="D3" s="286"/>
      <c r="E3" s="286"/>
      <c r="F3" s="100"/>
      <c r="G3" s="100"/>
    </row>
    <row r="4" spans="1:7" ht="17.399999999999999" x14ac:dyDescent="0.3">
      <c r="A4" s="287" t="s">
        <v>283</v>
      </c>
      <c r="B4" s="288"/>
      <c r="C4" s="288"/>
      <c r="D4" s="288"/>
      <c r="E4" s="288"/>
      <c r="F4" s="130"/>
      <c r="G4" s="130"/>
    </row>
    <row r="5" spans="1:7" ht="15.75" customHeight="1" x14ac:dyDescent="0.3">
      <c r="A5" s="267" t="s">
        <v>284</v>
      </c>
      <c r="B5" s="268"/>
      <c r="C5" s="268"/>
      <c r="D5" s="268"/>
      <c r="E5" s="269"/>
      <c r="F5" s="100"/>
      <c r="G5" s="100"/>
    </row>
    <row r="6" spans="1:7" ht="15.6" x14ac:dyDescent="0.3">
      <c r="A6" s="267"/>
      <c r="B6" s="268"/>
      <c r="C6" s="268"/>
      <c r="D6" s="268"/>
      <c r="E6" s="269"/>
      <c r="F6" s="100"/>
      <c r="G6" s="100"/>
    </row>
    <row r="7" spans="1:7" ht="15.75" customHeight="1" x14ac:dyDescent="0.3">
      <c r="A7" s="270" t="s">
        <v>285</v>
      </c>
      <c r="B7" s="272" t="s">
        <v>286</v>
      </c>
      <c r="C7" s="273"/>
      <c r="D7" s="273"/>
      <c r="E7" s="273"/>
      <c r="F7" s="100"/>
      <c r="G7" s="100"/>
    </row>
    <row r="8" spans="1:7" ht="138" customHeight="1" x14ac:dyDescent="0.3">
      <c r="A8" s="271"/>
      <c r="B8" s="274" t="s">
        <v>287</v>
      </c>
      <c r="C8" s="268"/>
      <c r="D8" s="268"/>
      <c r="E8" s="269"/>
      <c r="F8" s="100"/>
      <c r="G8" s="100"/>
    </row>
    <row r="9" spans="1:7" ht="15.75" customHeight="1" x14ac:dyDescent="0.3">
      <c r="A9" s="275" t="s">
        <v>288</v>
      </c>
      <c r="B9" s="277" t="s">
        <v>289</v>
      </c>
      <c r="C9" s="278"/>
      <c r="D9" s="278"/>
      <c r="E9" s="279"/>
      <c r="F9" s="100"/>
      <c r="G9" s="100"/>
    </row>
    <row r="10" spans="1:7" ht="15.9" customHeight="1" thickBot="1" x14ac:dyDescent="0.35">
      <c r="A10" s="276"/>
      <c r="B10" s="280"/>
      <c r="C10" s="281"/>
      <c r="D10" s="281"/>
      <c r="E10" s="281"/>
      <c r="F10" s="100"/>
      <c r="G10" s="100"/>
    </row>
    <row r="11" spans="1:7" ht="45.75" customHeight="1" thickBot="1" x14ac:dyDescent="0.35">
      <c r="A11" s="131" t="s">
        <v>290</v>
      </c>
      <c r="B11" s="132" t="s">
        <v>291</v>
      </c>
      <c r="C11" s="132" t="s">
        <v>337</v>
      </c>
      <c r="D11" s="132" t="s">
        <v>292</v>
      </c>
      <c r="E11" s="132" t="s">
        <v>293</v>
      </c>
      <c r="F11" s="100"/>
      <c r="G11" s="100"/>
    </row>
    <row r="12" spans="1:7" ht="17.100000000000001" customHeight="1" thickBot="1" x14ac:dyDescent="0.35">
      <c r="A12" s="289" t="s">
        <v>294</v>
      </c>
      <c r="B12" s="290"/>
      <c r="C12" s="290"/>
      <c r="D12" s="290"/>
      <c r="E12" s="290"/>
      <c r="F12" s="100"/>
      <c r="G12" s="100"/>
    </row>
    <row r="13" spans="1:7" ht="15.6" x14ac:dyDescent="0.3">
      <c r="A13" s="133" t="s">
        <v>295</v>
      </c>
      <c r="B13" s="134"/>
      <c r="C13" s="134"/>
      <c r="D13" s="135"/>
      <c r="E13" s="120"/>
      <c r="F13" s="100"/>
      <c r="G13" s="100"/>
    </row>
    <row r="14" spans="1:7" ht="91.5" customHeight="1" x14ac:dyDescent="0.3">
      <c r="A14" s="136" t="s">
        <v>296</v>
      </c>
      <c r="B14" s="128"/>
      <c r="C14" s="128"/>
      <c r="D14" s="137"/>
      <c r="E14" s="120" t="s">
        <v>297</v>
      </c>
      <c r="F14" s="100"/>
      <c r="G14" s="100"/>
    </row>
    <row r="15" spans="1:7" ht="15.9" customHeight="1" x14ac:dyDescent="0.3">
      <c r="A15" s="50"/>
      <c r="B15" s="51"/>
      <c r="C15" s="51"/>
      <c r="D15" s="139">
        <f t="shared" ref="D15:D22" si="0">SUM(B15:C15)</f>
        <v>0</v>
      </c>
      <c r="E15" s="59"/>
      <c r="F15" s="100"/>
      <c r="G15" s="100"/>
    </row>
    <row r="16" spans="1:7" ht="88.5" customHeight="1" x14ac:dyDescent="0.3">
      <c r="A16" s="52"/>
      <c r="B16" s="51"/>
      <c r="C16" s="51"/>
      <c r="D16" s="138">
        <f t="shared" si="0"/>
        <v>0</v>
      </c>
      <c r="E16" s="60"/>
      <c r="F16" s="100"/>
      <c r="G16" s="100"/>
    </row>
    <row r="17" spans="1:7" ht="87" customHeight="1" x14ac:dyDescent="0.3">
      <c r="A17" s="127" t="s">
        <v>298</v>
      </c>
      <c r="B17" s="128"/>
      <c r="C17" s="128"/>
      <c r="D17" s="128"/>
      <c r="E17" s="129" t="s">
        <v>299</v>
      </c>
      <c r="F17" s="100"/>
      <c r="G17" s="100"/>
    </row>
    <row r="18" spans="1:7" ht="15.9" customHeight="1" x14ac:dyDescent="0.3">
      <c r="A18" s="53"/>
      <c r="B18" s="51"/>
      <c r="C18" s="51"/>
      <c r="D18" s="112">
        <f t="shared" si="0"/>
        <v>0</v>
      </c>
      <c r="E18" s="61"/>
      <c r="F18" s="100"/>
      <c r="G18" s="100"/>
    </row>
    <row r="19" spans="1:7" ht="15.9" customHeight="1" x14ac:dyDescent="0.3">
      <c r="A19" s="50"/>
      <c r="B19" s="51"/>
      <c r="C19" s="51"/>
      <c r="D19" s="112">
        <f t="shared" si="0"/>
        <v>0</v>
      </c>
      <c r="E19" s="61"/>
      <c r="F19" s="100"/>
      <c r="G19" s="100"/>
    </row>
    <row r="20" spans="1:7" ht="15.9" customHeight="1" x14ac:dyDescent="0.3">
      <c r="A20" s="50"/>
      <c r="B20" s="51"/>
      <c r="C20" s="51"/>
      <c r="D20" s="112">
        <f t="shared" si="0"/>
        <v>0</v>
      </c>
      <c r="E20" s="61"/>
      <c r="F20" s="100"/>
      <c r="G20" s="100"/>
    </row>
    <row r="21" spans="1:7" ht="15.9" customHeight="1" x14ac:dyDescent="0.3">
      <c r="A21" s="50"/>
      <c r="B21" s="51"/>
      <c r="C21" s="51"/>
      <c r="D21" s="112">
        <f t="shared" si="0"/>
        <v>0</v>
      </c>
      <c r="E21" s="61"/>
      <c r="F21" s="100"/>
      <c r="G21" s="100"/>
    </row>
    <row r="22" spans="1:7" ht="17.100000000000001" customHeight="1" x14ac:dyDescent="0.3">
      <c r="A22" s="50"/>
      <c r="B22" s="51"/>
      <c r="C22" s="51"/>
      <c r="D22" s="112">
        <f t="shared" si="0"/>
        <v>0</v>
      </c>
      <c r="E22" s="61"/>
      <c r="F22" s="100"/>
      <c r="G22" s="100"/>
    </row>
    <row r="23" spans="1:7" ht="15.9" customHeight="1" thickBot="1" x14ac:dyDescent="0.35">
      <c r="A23" s="126" t="s">
        <v>300</v>
      </c>
      <c r="B23" s="122">
        <f>SUM(B14:B22)</f>
        <v>0</v>
      </c>
      <c r="C23" s="122">
        <f>SUM(C14:C22)</f>
        <v>0</v>
      </c>
      <c r="D23" s="122">
        <f>SUM(D14:D22)</f>
        <v>0</v>
      </c>
      <c r="E23" s="1"/>
      <c r="F23" s="100"/>
      <c r="G23" s="100"/>
    </row>
    <row r="24" spans="1:7" ht="17.100000000000001" customHeight="1" thickBot="1" x14ac:dyDescent="0.35">
      <c r="A24" s="125"/>
      <c r="B24" s="124"/>
      <c r="C24" s="124"/>
      <c r="D24" s="1"/>
      <c r="E24" s="124"/>
      <c r="F24" s="100"/>
      <c r="G24" s="100"/>
    </row>
    <row r="25" spans="1:7" ht="17.100000000000001" customHeight="1" x14ac:dyDescent="0.3">
      <c r="A25" s="118" t="s">
        <v>301</v>
      </c>
      <c r="B25" s="119"/>
      <c r="C25" s="119"/>
      <c r="D25" s="119"/>
      <c r="E25" s="120"/>
      <c r="F25" s="100"/>
      <c r="G25" s="100"/>
    </row>
    <row r="26" spans="1:7" ht="17.100000000000001" customHeight="1" x14ac:dyDescent="0.3">
      <c r="A26" s="50" t="s">
        <v>302</v>
      </c>
      <c r="B26" s="51"/>
      <c r="C26" s="51"/>
      <c r="D26" s="112">
        <f t="shared" ref="D26:D29" si="1">SUM(B26:C26)</f>
        <v>0</v>
      </c>
      <c r="E26" s="61"/>
      <c r="F26" s="100"/>
      <c r="G26" s="100"/>
    </row>
    <row r="27" spans="1:7" ht="15.9" customHeight="1" x14ac:dyDescent="0.3">
      <c r="A27" s="50" t="s">
        <v>303</v>
      </c>
      <c r="B27" s="51"/>
      <c r="C27" s="51"/>
      <c r="D27" s="112">
        <f t="shared" si="1"/>
        <v>0</v>
      </c>
      <c r="E27" s="61"/>
      <c r="F27" s="100"/>
      <c r="G27" s="100"/>
    </row>
    <row r="28" spans="1:7" ht="15.9" customHeight="1" x14ac:dyDescent="0.3">
      <c r="A28" s="50"/>
      <c r="B28" s="51"/>
      <c r="C28" s="51"/>
      <c r="D28" s="112">
        <f t="shared" si="1"/>
        <v>0</v>
      </c>
      <c r="E28" s="61"/>
      <c r="F28" s="100"/>
      <c r="G28" s="100"/>
    </row>
    <row r="29" spans="1:7" ht="17.100000000000001" customHeight="1" x14ac:dyDescent="0.3">
      <c r="A29" s="50"/>
      <c r="B29" s="51"/>
      <c r="C29" s="51"/>
      <c r="D29" s="112">
        <f t="shared" si="1"/>
        <v>0</v>
      </c>
      <c r="E29" s="61"/>
      <c r="F29" s="100"/>
      <c r="G29" s="100"/>
    </row>
    <row r="30" spans="1:7" ht="15.9" customHeight="1" thickBot="1" x14ac:dyDescent="0.35">
      <c r="A30" s="121" t="s">
        <v>300</v>
      </c>
      <c r="B30" s="122">
        <f>SUM(B26:B29)</f>
        <v>0</v>
      </c>
      <c r="C30" s="122">
        <f>SUM(C26:C29)</f>
        <v>0</v>
      </c>
      <c r="D30" s="122">
        <f>SUM(D26:D29)</f>
        <v>0</v>
      </c>
      <c r="E30" s="1"/>
      <c r="F30" s="100"/>
      <c r="G30" s="100"/>
    </row>
    <row r="31" spans="1:7" ht="17.100000000000001" customHeight="1" thickBot="1" x14ac:dyDescent="0.35">
      <c r="A31" s="100"/>
      <c r="B31" s="124"/>
      <c r="C31" s="124"/>
      <c r="D31" s="124"/>
      <c r="E31" s="1"/>
      <c r="F31" s="100"/>
      <c r="G31" s="100"/>
    </row>
    <row r="32" spans="1:7" ht="15.6" x14ac:dyDescent="0.3">
      <c r="A32" s="118" t="s">
        <v>304</v>
      </c>
      <c r="B32" s="119"/>
      <c r="C32" s="119"/>
      <c r="D32" s="119"/>
      <c r="E32" s="120"/>
      <c r="F32" s="100"/>
      <c r="G32" s="100"/>
    </row>
    <row r="33" spans="1:7" ht="15.6" x14ac:dyDescent="0.3">
      <c r="A33" s="53" t="s">
        <v>305</v>
      </c>
      <c r="B33" s="51"/>
      <c r="C33" s="51"/>
      <c r="D33" s="112">
        <f>SUM(B33:C33)</f>
        <v>0</v>
      </c>
      <c r="E33" s="61"/>
      <c r="F33" s="100"/>
      <c r="G33" s="100"/>
    </row>
    <row r="34" spans="1:7" ht="15.9" customHeight="1" x14ac:dyDescent="0.3">
      <c r="A34" s="53" t="s">
        <v>306</v>
      </c>
      <c r="B34" s="51"/>
      <c r="C34" s="51"/>
      <c r="D34" s="112">
        <f t="shared" ref="D34:D37" si="2">SUM(B34:C34)</f>
        <v>0</v>
      </c>
      <c r="E34" s="61"/>
      <c r="F34" s="100"/>
      <c r="G34" s="100"/>
    </row>
    <row r="35" spans="1:7" ht="15.9" customHeight="1" x14ac:dyDescent="0.3">
      <c r="A35" s="54"/>
      <c r="B35" s="51"/>
      <c r="C35" s="51"/>
      <c r="D35" s="112">
        <f t="shared" si="2"/>
        <v>0</v>
      </c>
      <c r="E35" s="61"/>
      <c r="F35" s="100"/>
      <c r="G35" s="100"/>
    </row>
    <row r="36" spans="1:7" ht="17.100000000000001" customHeight="1" x14ac:dyDescent="0.3">
      <c r="A36" s="55"/>
      <c r="B36" s="56"/>
      <c r="C36" s="51"/>
      <c r="D36" s="112">
        <f t="shared" si="2"/>
        <v>0</v>
      </c>
      <c r="E36" s="61"/>
      <c r="F36" s="100"/>
      <c r="G36" s="100"/>
    </row>
    <row r="37" spans="1:7" ht="17.100000000000001" customHeight="1" x14ac:dyDescent="0.3">
      <c r="A37" s="57" t="s">
        <v>307</v>
      </c>
      <c r="B37" s="51"/>
      <c r="C37" s="51"/>
      <c r="D37" s="112">
        <f t="shared" si="2"/>
        <v>0</v>
      </c>
      <c r="E37" s="61"/>
      <c r="F37" s="100"/>
      <c r="G37" s="100"/>
    </row>
    <row r="38" spans="1:7" ht="15.9" customHeight="1" thickBot="1" x14ac:dyDescent="0.35">
      <c r="A38" s="121" t="s">
        <v>300</v>
      </c>
      <c r="B38" s="122">
        <f>SUM(B33:B37)</f>
        <v>0</v>
      </c>
      <c r="C38" s="122">
        <f>SUM(C33:C37)</f>
        <v>0</v>
      </c>
      <c r="D38" s="122">
        <f>SUM(D33:D37)</f>
        <v>0</v>
      </c>
      <c r="E38" s="1"/>
      <c r="F38" s="100"/>
      <c r="G38" s="100"/>
    </row>
    <row r="39" spans="1:7" ht="33.9" customHeight="1" thickBot="1" x14ac:dyDescent="0.35">
      <c r="A39" s="100"/>
      <c r="B39" s="112"/>
      <c r="C39" s="112"/>
      <c r="D39" s="112"/>
      <c r="E39" s="1"/>
      <c r="F39" s="100"/>
      <c r="G39" s="100"/>
    </row>
    <row r="40" spans="1:7" ht="39.75" customHeight="1" x14ac:dyDescent="0.3">
      <c r="A40" s="118" t="s">
        <v>308</v>
      </c>
      <c r="B40" s="119"/>
      <c r="C40" s="119"/>
      <c r="D40" s="119"/>
      <c r="E40" s="120"/>
      <c r="F40" s="100"/>
      <c r="G40" s="100"/>
    </row>
    <row r="41" spans="1:7" ht="17.100000000000001" customHeight="1" x14ac:dyDescent="0.3">
      <c r="A41" s="50" t="s">
        <v>309</v>
      </c>
      <c r="B41" s="51"/>
      <c r="C41" s="51"/>
      <c r="D41" s="112">
        <f>SUM(B41:C41)</f>
        <v>0</v>
      </c>
      <c r="E41" s="61"/>
      <c r="F41" s="100"/>
      <c r="G41" s="100"/>
    </row>
    <row r="42" spans="1:7" ht="17.100000000000001" customHeight="1" x14ac:dyDescent="0.3">
      <c r="A42" s="53" t="s">
        <v>310</v>
      </c>
      <c r="B42" s="51"/>
      <c r="C42" s="51"/>
      <c r="D42" s="112">
        <f t="shared" ref="D42:D45" si="3">SUM(B42:C42)</f>
        <v>0</v>
      </c>
      <c r="E42" s="61"/>
      <c r="F42" s="100"/>
      <c r="G42" s="100"/>
    </row>
    <row r="43" spans="1:7" ht="17.100000000000001" customHeight="1" x14ac:dyDescent="0.3">
      <c r="A43" s="53" t="s">
        <v>311</v>
      </c>
      <c r="B43" s="51"/>
      <c r="C43" s="51"/>
      <c r="D43" s="112">
        <f t="shared" si="3"/>
        <v>0</v>
      </c>
      <c r="E43" s="61"/>
      <c r="F43" s="100"/>
      <c r="G43" s="100"/>
    </row>
    <row r="44" spans="1:7" ht="15.9" customHeight="1" x14ac:dyDescent="0.3">
      <c r="A44" s="53"/>
      <c r="B44" s="51"/>
      <c r="C44" s="51"/>
      <c r="D44" s="112">
        <f t="shared" si="3"/>
        <v>0</v>
      </c>
      <c r="E44" s="61"/>
      <c r="F44" s="100"/>
      <c r="G44" s="100"/>
    </row>
    <row r="45" spans="1:7" ht="17.100000000000001" customHeight="1" x14ac:dyDescent="0.3">
      <c r="A45" s="50" t="s">
        <v>307</v>
      </c>
      <c r="B45" s="51"/>
      <c r="C45" s="51"/>
      <c r="D45" s="112">
        <f t="shared" si="3"/>
        <v>0</v>
      </c>
      <c r="E45" s="61"/>
      <c r="F45" s="100"/>
      <c r="G45" s="100"/>
    </row>
    <row r="46" spans="1:7" ht="17.100000000000001" customHeight="1" thickBot="1" x14ac:dyDescent="0.35">
      <c r="A46" s="121" t="s">
        <v>300</v>
      </c>
      <c r="B46" s="122">
        <f>SUM(B41:B45)</f>
        <v>0</v>
      </c>
      <c r="C46" s="122">
        <f>SUM(C41:C45)</f>
        <v>0</v>
      </c>
      <c r="D46" s="122">
        <f>SUM(D41:D45)</f>
        <v>0</v>
      </c>
      <c r="E46" s="1"/>
      <c r="F46" s="100"/>
      <c r="G46" s="100"/>
    </row>
    <row r="47" spans="1:7" ht="17.100000000000001" customHeight="1" thickBot="1" x14ac:dyDescent="0.35">
      <c r="A47" s="101"/>
      <c r="B47" s="102"/>
      <c r="C47" s="102"/>
      <c r="D47" s="102"/>
      <c r="E47" s="1"/>
      <c r="F47" s="100"/>
      <c r="G47" s="100"/>
    </row>
    <row r="48" spans="1:7" ht="15.9" customHeight="1" x14ac:dyDescent="0.3">
      <c r="A48" s="118" t="s">
        <v>312</v>
      </c>
      <c r="B48" s="119"/>
      <c r="C48" s="119"/>
      <c r="D48" s="119"/>
      <c r="E48" s="120" t="s">
        <v>313</v>
      </c>
      <c r="F48" s="100"/>
      <c r="G48" s="100"/>
    </row>
    <row r="49" spans="1:7" ht="15.9" customHeight="1" x14ac:dyDescent="0.3">
      <c r="A49" s="50" t="s">
        <v>314</v>
      </c>
      <c r="B49" s="51"/>
      <c r="C49" s="51"/>
      <c r="D49" s="112">
        <f>SUM(B49:C49)</f>
        <v>0</v>
      </c>
      <c r="E49" s="61"/>
      <c r="F49" s="100"/>
      <c r="G49" s="100"/>
    </row>
    <row r="50" spans="1:7" ht="15.9" customHeight="1" x14ac:dyDescent="0.3">
      <c r="A50" s="50"/>
      <c r="B50" s="51"/>
      <c r="C50" s="51"/>
      <c r="D50" s="112">
        <f t="shared" ref="D50:D54" si="4">SUM(B50:C50)</f>
        <v>0</v>
      </c>
      <c r="E50" s="61"/>
      <c r="F50" s="100"/>
      <c r="G50" s="100"/>
    </row>
    <row r="51" spans="1:7" ht="17.100000000000001" customHeight="1" x14ac:dyDescent="0.3">
      <c r="A51" s="50"/>
      <c r="B51" s="51"/>
      <c r="C51" s="51"/>
      <c r="D51" s="112">
        <f t="shared" si="4"/>
        <v>0</v>
      </c>
      <c r="E51" s="61"/>
      <c r="F51" s="100"/>
      <c r="G51" s="100"/>
    </row>
    <row r="52" spans="1:7" ht="15.9" customHeight="1" x14ac:dyDescent="0.3">
      <c r="A52" s="50"/>
      <c r="B52" s="51"/>
      <c r="C52" s="51"/>
      <c r="D52" s="112">
        <f t="shared" si="4"/>
        <v>0</v>
      </c>
      <c r="E52" s="61"/>
      <c r="F52" s="100"/>
      <c r="G52" s="100"/>
    </row>
    <row r="53" spans="1:7" ht="17.100000000000001" customHeight="1" x14ac:dyDescent="0.3">
      <c r="A53" s="50"/>
      <c r="B53" s="51"/>
      <c r="C53" s="51"/>
      <c r="D53" s="112">
        <f t="shared" si="4"/>
        <v>0</v>
      </c>
      <c r="E53" s="61"/>
      <c r="F53" s="100"/>
      <c r="G53" s="100"/>
    </row>
    <row r="54" spans="1:7" ht="17.100000000000001" customHeight="1" x14ac:dyDescent="0.3">
      <c r="A54" s="53" t="s">
        <v>307</v>
      </c>
      <c r="B54" s="51"/>
      <c r="C54" s="51"/>
      <c r="D54" s="112">
        <f t="shared" si="4"/>
        <v>0</v>
      </c>
      <c r="E54" s="61"/>
      <c r="F54" s="100"/>
      <c r="G54" s="100"/>
    </row>
    <row r="55" spans="1:7" ht="17.100000000000001" customHeight="1" thickBot="1" x14ac:dyDescent="0.35">
      <c r="A55" s="121" t="s">
        <v>300</v>
      </c>
      <c r="B55" s="122">
        <f t="shared" ref="B55:D55" si="5">SUM(B49:B54)</f>
        <v>0</v>
      </c>
      <c r="C55" s="122">
        <f t="shared" si="5"/>
        <v>0</v>
      </c>
      <c r="D55" s="122">
        <f t="shared" si="5"/>
        <v>0</v>
      </c>
      <c r="E55" s="1"/>
      <c r="F55" s="100"/>
      <c r="G55" s="100"/>
    </row>
    <row r="56" spans="1:7" ht="15.9" customHeight="1" x14ac:dyDescent="0.3">
      <c r="A56" s="101"/>
      <c r="B56" s="102"/>
      <c r="C56" s="102"/>
      <c r="D56" s="102"/>
      <c r="E56" s="1"/>
      <c r="F56" s="100"/>
      <c r="G56" s="100"/>
    </row>
    <row r="57" spans="1:7" ht="15.9" customHeight="1" x14ac:dyDescent="0.3">
      <c r="A57" s="113" t="s">
        <v>315</v>
      </c>
      <c r="B57" s="114">
        <f>SUM(B23,B30,B38,B46,B55)</f>
        <v>0</v>
      </c>
      <c r="C57" s="114">
        <f>SUM(C23,C30,C38,C46,C55)</f>
        <v>0</v>
      </c>
      <c r="D57" s="114">
        <f>SUM(D23,D30,D38,D46,D55)</f>
        <v>0</v>
      </c>
      <c r="E57" s="115"/>
      <c r="F57" s="100"/>
      <c r="G57" s="100"/>
    </row>
    <row r="58" spans="1:7" ht="17.100000000000001" customHeight="1" x14ac:dyDescent="0.3">
      <c r="A58" s="101"/>
      <c r="B58" s="102"/>
      <c r="C58" s="102"/>
      <c r="D58" s="102"/>
      <c r="E58" s="1"/>
      <c r="F58" s="100"/>
      <c r="G58" s="100"/>
    </row>
    <row r="59" spans="1:7" ht="16.2" thickBot="1" x14ac:dyDescent="0.35">
      <c r="A59" s="101"/>
      <c r="B59" s="102"/>
      <c r="C59" s="102"/>
      <c r="D59" s="102"/>
      <c r="E59" s="1"/>
      <c r="F59" s="100"/>
      <c r="G59" s="100"/>
    </row>
    <row r="60" spans="1:7" ht="21.6" thickBot="1" x14ac:dyDescent="0.35">
      <c r="A60" s="289" t="s">
        <v>316</v>
      </c>
      <c r="B60" s="290"/>
      <c r="C60" s="290"/>
      <c r="D60" s="290"/>
      <c r="E60" s="290"/>
      <c r="F60" s="100"/>
      <c r="G60" s="100"/>
    </row>
    <row r="61" spans="1:7" ht="16.2" thickBot="1" x14ac:dyDescent="0.35">
      <c r="A61" s="101"/>
      <c r="B61" s="123"/>
      <c r="C61" s="123"/>
      <c r="D61" s="102"/>
      <c r="E61" s="124"/>
      <c r="F61" s="100"/>
      <c r="G61" s="100"/>
    </row>
    <row r="62" spans="1:7" ht="45.6" x14ac:dyDescent="0.3">
      <c r="A62" s="118" t="s">
        <v>317</v>
      </c>
      <c r="B62" s="119"/>
      <c r="C62" s="119"/>
      <c r="D62" s="119"/>
      <c r="E62" s="120" t="s">
        <v>318</v>
      </c>
      <c r="F62" s="100"/>
      <c r="G62" s="100"/>
    </row>
    <row r="63" spans="1:7" ht="15.6" x14ac:dyDescent="0.3">
      <c r="A63" s="50"/>
      <c r="B63" s="51"/>
      <c r="C63" s="51"/>
      <c r="D63" s="112">
        <f>SUM(B63:C63)</f>
        <v>0</v>
      </c>
      <c r="E63" s="61"/>
      <c r="F63" s="100"/>
      <c r="G63" s="100"/>
    </row>
    <row r="64" spans="1:7" ht="15.6" x14ac:dyDescent="0.3">
      <c r="A64" s="50"/>
      <c r="B64" s="51"/>
      <c r="C64" s="51"/>
      <c r="D64" s="112">
        <f t="shared" ref="D64:D66" si="6">SUM(B64:C64)</f>
        <v>0</v>
      </c>
      <c r="E64" s="61"/>
      <c r="F64" s="100"/>
      <c r="G64" s="100"/>
    </row>
    <row r="65" spans="1:7" ht="15.6" x14ac:dyDescent="0.3">
      <c r="A65" s="50"/>
      <c r="B65" s="51"/>
      <c r="C65" s="51"/>
      <c r="D65" s="112">
        <f t="shared" si="6"/>
        <v>0</v>
      </c>
      <c r="E65" s="61"/>
      <c r="F65" s="100"/>
      <c r="G65" s="100"/>
    </row>
    <row r="66" spans="1:7" ht="15.6" x14ac:dyDescent="0.3">
      <c r="A66" s="50"/>
      <c r="B66" s="51"/>
      <c r="C66" s="51"/>
      <c r="D66" s="112">
        <f t="shared" si="6"/>
        <v>0</v>
      </c>
      <c r="E66" s="62"/>
      <c r="F66" s="100"/>
      <c r="G66" s="100"/>
    </row>
    <row r="67" spans="1:7" ht="15.9" customHeight="1" x14ac:dyDescent="0.3">
      <c r="A67" s="113" t="s">
        <v>319</v>
      </c>
      <c r="B67" s="114"/>
      <c r="C67" s="114"/>
      <c r="D67" s="114">
        <f>SUM(D63:D66)</f>
        <v>0</v>
      </c>
      <c r="E67" s="115"/>
      <c r="F67" s="100"/>
      <c r="G67" s="100"/>
    </row>
    <row r="68" spans="1:7" ht="15.9" customHeight="1" thickBot="1" x14ac:dyDescent="0.35">
      <c r="A68" s="116"/>
      <c r="B68" s="117"/>
      <c r="C68" s="117"/>
      <c r="D68" s="117"/>
      <c r="E68" s="1"/>
      <c r="F68" s="100"/>
      <c r="G68" s="100"/>
    </row>
    <row r="69" spans="1:7" ht="17.100000000000001" customHeight="1" thickBot="1" x14ac:dyDescent="0.35">
      <c r="A69" s="289" t="s">
        <v>320</v>
      </c>
      <c r="B69" s="290"/>
      <c r="C69" s="290"/>
      <c r="D69" s="290"/>
      <c r="E69" s="290"/>
      <c r="F69" s="100"/>
      <c r="G69" s="100"/>
    </row>
    <row r="70" spans="1:7" ht="15.6" x14ac:dyDescent="0.3">
      <c r="A70" s="118" t="s">
        <v>321</v>
      </c>
      <c r="B70" s="119"/>
      <c r="C70" s="119"/>
      <c r="D70" s="119"/>
      <c r="E70" s="120"/>
      <c r="F70" s="100"/>
      <c r="G70" s="100"/>
    </row>
    <row r="71" spans="1:7" ht="15.6" x14ac:dyDescent="0.3">
      <c r="A71" s="50" t="s">
        <v>322</v>
      </c>
      <c r="B71" s="51"/>
      <c r="C71" s="51"/>
      <c r="D71" s="112">
        <f t="shared" ref="D71:D75" si="7">SUM(B71:C71)</f>
        <v>0</v>
      </c>
      <c r="E71" s="61"/>
      <c r="F71" s="100"/>
      <c r="G71" s="100"/>
    </row>
    <row r="72" spans="1:7" ht="15.6" x14ac:dyDescent="0.3">
      <c r="A72" s="53" t="s">
        <v>307</v>
      </c>
      <c r="B72" s="51"/>
      <c r="C72" s="51"/>
      <c r="D72" s="112">
        <f t="shared" si="7"/>
        <v>0</v>
      </c>
      <c r="E72" s="61"/>
      <c r="F72" s="100"/>
      <c r="G72" s="100"/>
    </row>
    <row r="73" spans="1:7" ht="15.6" x14ac:dyDescent="0.3">
      <c r="A73" s="51"/>
      <c r="B73" s="51"/>
      <c r="C73" s="51"/>
      <c r="D73" s="112">
        <f t="shared" si="7"/>
        <v>0</v>
      </c>
      <c r="E73" s="61"/>
      <c r="F73" s="100"/>
      <c r="G73" s="100"/>
    </row>
    <row r="74" spans="1:7" ht="15.6" x14ac:dyDescent="0.3">
      <c r="A74" s="54"/>
      <c r="B74" s="51"/>
      <c r="C74" s="51"/>
      <c r="D74" s="112">
        <f t="shared" si="7"/>
        <v>0</v>
      </c>
      <c r="E74" s="61"/>
      <c r="F74" s="100"/>
      <c r="G74" s="100"/>
    </row>
    <row r="75" spans="1:7" ht="16.2" thickBot="1" x14ac:dyDescent="0.35">
      <c r="A75" s="54"/>
      <c r="B75" s="58"/>
      <c r="C75" s="58"/>
      <c r="D75" s="111">
        <f t="shared" si="7"/>
        <v>0</v>
      </c>
      <c r="E75" s="61"/>
      <c r="F75" s="100"/>
      <c r="G75" s="100"/>
    </row>
    <row r="76" spans="1:7" ht="20.25" customHeight="1" thickBot="1" x14ac:dyDescent="0.35">
      <c r="A76" s="97" t="s">
        <v>323</v>
      </c>
      <c r="B76" s="98"/>
      <c r="C76" s="98"/>
      <c r="D76" s="98">
        <f>SUM(D71:D75)</f>
        <v>0</v>
      </c>
      <c r="E76" s="99"/>
      <c r="F76" s="100"/>
      <c r="G76" s="100"/>
    </row>
    <row r="77" spans="1:7" ht="15.9" customHeight="1" x14ac:dyDescent="0.3">
      <c r="A77" s="101"/>
      <c r="B77" s="102"/>
      <c r="C77" s="102"/>
      <c r="D77" s="102"/>
      <c r="E77" s="1"/>
      <c r="F77" s="100"/>
      <c r="G77" s="100"/>
    </row>
    <row r="78" spans="1:7" ht="15.9" customHeight="1" x14ac:dyDescent="0.3">
      <c r="A78" s="103" t="s">
        <v>324</v>
      </c>
      <c r="B78" s="104"/>
      <c r="C78" s="104"/>
      <c r="D78" s="105">
        <f>SUM(D57,D67,D76)</f>
        <v>0</v>
      </c>
      <c r="E78" s="106"/>
      <c r="F78" s="100"/>
      <c r="G78" s="100"/>
    </row>
    <row r="79" spans="1:7" ht="15.9" customHeight="1" x14ac:dyDescent="0.3">
      <c r="A79" s="107"/>
      <c r="B79" s="108"/>
      <c r="C79" s="108"/>
      <c r="D79" s="108"/>
      <c r="E79" s="107"/>
      <c r="F79" s="100"/>
      <c r="G79" s="100"/>
    </row>
    <row r="80" spans="1:7" ht="15.9" customHeight="1" thickBot="1" x14ac:dyDescent="0.35">
      <c r="A80" s="109" t="s">
        <v>325</v>
      </c>
      <c r="B80" s="110"/>
      <c r="C80" s="110"/>
      <c r="D80" s="110"/>
      <c r="E80" s="107"/>
      <c r="F80" s="100"/>
      <c r="G80" s="100"/>
    </row>
    <row r="81" spans="1:7" ht="15.9" customHeight="1" thickBot="1" x14ac:dyDescent="0.35">
      <c r="A81" s="291" t="s">
        <v>326</v>
      </c>
      <c r="B81" s="292"/>
      <c r="C81" s="292"/>
      <c r="D81" s="292"/>
      <c r="E81" s="292"/>
      <c r="F81" s="100"/>
      <c r="G81" s="100"/>
    </row>
    <row r="82" spans="1:7" ht="15.9" customHeight="1" x14ac:dyDescent="0.3">
      <c r="A82" s="293" t="s">
        <v>327</v>
      </c>
      <c r="B82" s="269"/>
      <c r="C82" s="269"/>
      <c r="D82" s="269"/>
      <c r="E82" s="269"/>
      <c r="F82" s="100"/>
      <c r="G82" s="100"/>
    </row>
    <row r="83" spans="1:7" ht="42.75" customHeight="1" thickBot="1" x14ac:dyDescent="0.35">
      <c r="A83" s="294"/>
      <c r="B83" s="294"/>
      <c r="C83" s="294"/>
      <c r="D83" s="294"/>
      <c r="E83" s="294"/>
      <c r="F83" s="100"/>
      <c r="G83" s="100"/>
    </row>
  </sheetData>
  <sheetProtection selectLockedCells="1"/>
  <mergeCells count="16">
    <mergeCell ref="A60:E60"/>
    <mergeCell ref="A69:E69"/>
    <mergeCell ref="A81:E81"/>
    <mergeCell ref="A82:E83"/>
    <mergeCell ref="A12:E12"/>
    <mergeCell ref="A1:E1"/>
    <mergeCell ref="A2:E2"/>
    <mergeCell ref="A3:E3"/>
    <mergeCell ref="A4:E4"/>
    <mergeCell ref="A5:E5"/>
    <mergeCell ref="A6:E6"/>
    <mergeCell ref="A7:A8"/>
    <mergeCell ref="B7:E7"/>
    <mergeCell ref="B8:E8"/>
    <mergeCell ref="A9:A10"/>
    <mergeCell ref="B9:E10"/>
  </mergeCells>
  <pageMargins left="0.7" right="0.7" top="0.75" bottom="0.75" header="0.3" footer="0.3"/>
  <pageSetup scale="66" fitToHeight="0" orientation="landscape" horizontalDpi="4294967293" r:id="rId1"/>
  <rowBreaks count="1" manualBreakCount="1">
    <brk id="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EEA3F-F746-4113-BF3D-E859A41EE304}">
  <dimension ref="G35"/>
  <sheetViews>
    <sheetView workbookViewId="0">
      <selection activeCell="G31" sqref="G31"/>
    </sheetView>
  </sheetViews>
  <sheetFormatPr defaultRowHeight="14.4" x14ac:dyDescent="0.3"/>
  <sheetData>
    <row r="35" spans="7:7" x14ac:dyDescent="0.3">
      <c r="G35" s="208"/>
    </row>
  </sheetData>
  <sheetProtection algorithmName="SHA-512" hashValue="zsH2espe+bvVXYVEhEspid3A2zju+VGh4UNBtLHC/saGDkt4p06vVQXJhwzkNFyTu8Q7zF8qYLEYkCbX5jYUGw==" saltValue="2uFA2vYXnxbU9iw6UNL1J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BEE42-FD61-4627-871E-219F264E0A23}">
  <dimension ref="A1:DP35"/>
  <sheetViews>
    <sheetView topLeftCell="BP2" zoomScale="60" zoomScaleNormal="60" workbookViewId="0">
      <selection activeCell="G31" sqref="G31"/>
    </sheetView>
  </sheetViews>
  <sheetFormatPr defaultRowHeight="14.4" x14ac:dyDescent="0.3"/>
  <cols>
    <col min="1" max="1" width="14.33203125" customWidth="1"/>
    <col min="2" max="5" width="10" customWidth="1"/>
    <col min="6" max="6" width="9.88671875" customWidth="1"/>
    <col min="7" max="7" width="8" customWidth="1"/>
    <col min="8" max="8" width="5.44140625" customWidth="1"/>
    <col min="9" max="35" width="8" customWidth="1"/>
    <col min="36" max="36" width="10.33203125" customWidth="1"/>
    <col min="37" max="46" width="8" customWidth="1"/>
    <col min="47" max="47" width="12.5546875" customWidth="1"/>
    <col min="48" max="49" width="13.5546875" customWidth="1"/>
    <col min="50" max="50" width="36.33203125" customWidth="1"/>
    <col min="51" max="52" width="13.88671875" customWidth="1"/>
    <col min="53" max="53" width="43.44140625" customWidth="1"/>
    <col min="54" max="54" width="17" customWidth="1"/>
    <col min="55" max="55" width="12.88671875" customWidth="1"/>
    <col min="56" max="57" width="12" customWidth="1"/>
    <col min="58" max="58" width="14.33203125" customWidth="1"/>
    <col min="59" max="59" width="5.33203125" customWidth="1"/>
    <col min="60" max="60" width="5.44140625" customWidth="1"/>
    <col min="61" max="62" width="5" customWidth="1"/>
    <col min="63" max="63" width="4.6640625" customWidth="1"/>
    <col min="64" max="64" width="33.33203125" customWidth="1"/>
    <col min="65" max="65" width="36.109375" customWidth="1"/>
    <col min="66" max="66" width="5" customWidth="1"/>
    <col min="67" max="67" width="36.109375" customWidth="1"/>
    <col min="68" max="68" width="5.5546875" customWidth="1"/>
    <col min="69" max="69" width="19.6640625" customWidth="1"/>
    <col min="70" max="70" width="22.33203125" customWidth="1"/>
    <col min="71" max="71" width="5" customWidth="1"/>
    <col min="72" max="72" width="36.109375" customWidth="1"/>
    <col min="73" max="73" width="5.5546875" customWidth="1"/>
    <col min="74" max="74" width="19.6640625" customWidth="1"/>
    <col min="75" max="75" width="22.33203125" customWidth="1"/>
    <col min="76" max="76" width="5" customWidth="1"/>
    <col min="77" max="77" width="36.109375" customWidth="1"/>
    <col min="78" max="78" width="5.5546875" customWidth="1"/>
    <col min="79" max="79" width="19.6640625" customWidth="1"/>
    <col min="80" max="80" width="22.33203125" customWidth="1"/>
    <col min="81" max="81" width="5" customWidth="1"/>
    <col min="82" max="82" width="36.109375" customWidth="1"/>
    <col min="83" max="83" width="5.5546875" customWidth="1"/>
    <col min="84" max="84" width="19.6640625" customWidth="1"/>
    <col min="85" max="85" width="22.33203125" customWidth="1"/>
    <col min="86" max="86" width="5" customWidth="1"/>
    <col min="87" max="87" width="36.109375" customWidth="1"/>
    <col min="88" max="88" width="5.5546875" customWidth="1"/>
    <col min="89" max="89" width="19.6640625" customWidth="1"/>
    <col min="90" max="90" width="22.33203125" customWidth="1"/>
    <col min="91" max="91" width="5" customWidth="1"/>
    <col min="92" max="92" width="36.109375" customWidth="1"/>
    <col min="93" max="93" width="5.5546875" customWidth="1"/>
    <col min="94" max="94" width="19.6640625" customWidth="1"/>
    <col min="95" max="95" width="22.33203125" customWidth="1"/>
    <col min="96" max="96" width="5" customWidth="1"/>
    <col min="97" max="97" width="36.109375" customWidth="1"/>
    <col min="98" max="98" width="5.5546875" customWidth="1"/>
    <col min="99" max="99" width="19.6640625" customWidth="1"/>
    <col min="100" max="100" width="22.33203125" customWidth="1"/>
    <col min="101" max="113" width="40.6640625" customWidth="1"/>
  </cols>
  <sheetData>
    <row r="1" spans="1:120" x14ac:dyDescent="0.3">
      <c r="A1" s="140"/>
      <c r="B1" s="295" t="s">
        <v>215</v>
      </c>
      <c r="C1" s="296"/>
      <c r="D1" s="296"/>
      <c r="E1" s="296"/>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8"/>
      <c r="AX1" s="298"/>
      <c r="AY1" s="166"/>
      <c r="AZ1" s="181"/>
      <c r="BA1" s="178"/>
      <c r="BB1" s="296" t="s">
        <v>253</v>
      </c>
      <c r="BC1" s="297"/>
      <c r="BD1" s="297"/>
      <c r="BE1" s="297"/>
      <c r="BF1" s="299"/>
      <c r="BG1" s="295" t="s">
        <v>187</v>
      </c>
      <c r="BH1" s="297"/>
      <c r="BI1" s="297"/>
      <c r="BJ1" s="297"/>
      <c r="BK1" s="297"/>
      <c r="BL1" s="297"/>
      <c r="BM1" s="297"/>
      <c r="BN1" s="297"/>
      <c r="BO1" s="297"/>
      <c r="BP1" s="297"/>
      <c r="BQ1" s="297"/>
      <c r="BR1" s="297"/>
      <c r="BS1" s="297"/>
      <c r="BT1" s="297"/>
      <c r="BU1" s="297"/>
      <c r="BV1" s="297"/>
      <c r="BW1" s="297"/>
      <c r="BX1" s="297"/>
      <c r="BY1" s="297"/>
      <c r="BZ1" s="297"/>
      <c r="CA1" s="297"/>
      <c r="CB1" s="297"/>
      <c r="CC1" s="297"/>
      <c r="CD1" s="297"/>
      <c r="CE1" s="297"/>
      <c r="CF1" s="297"/>
      <c r="CG1" s="297"/>
      <c r="CH1" s="297"/>
      <c r="CI1" s="297"/>
      <c r="CJ1" s="297"/>
      <c r="CK1" s="297"/>
      <c r="CL1" s="297"/>
      <c r="CM1" s="297"/>
      <c r="CN1" s="297"/>
      <c r="CO1" s="297"/>
      <c r="CP1" s="297"/>
      <c r="CQ1" s="297"/>
      <c r="CR1" s="297"/>
      <c r="CS1" s="297"/>
      <c r="CT1" s="297"/>
      <c r="CU1" s="297"/>
      <c r="CV1" s="297"/>
      <c r="CW1" s="297"/>
      <c r="CX1" s="297"/>
      <c r="CY1" s="297"/>
      <c r="CZ1" s="297"/>
      <c r="DA1" s="297"/>
      <c r="DB1" s="297"/>
      <c r="DC1" s="298"/>
      <c r="DD1" s="166"/>
      <c r="DE1" s="167"/>
      <c r="DF1" s="167"/>
      <c r="DG1" s="167"/>
      <c r="DH1" s="167"/>
      <c r="DI1" s="168"/>
      <c r="DJ1" s="300" t="s">
        <v>338</v>
      </c>
      <c r="DK1" s="301"/>
      <c r="DL1" s="301"/>
      <c r="DM1" s="301"/>
      <c r="DN1" s="301"/>
      <c r="DO1" s="301"/>
      <c r="DP1" s="301"/>
    </row>
    <row r="2" spans="1:120" ht="187.2" thickBot="1" x14ac:dyDescent="0.35">
      <c r="A2" s="141" t="s">
        <v>339</v>
      </c>
      <c r="B2" s="142" t="s">
        <v>216</v>
      </c>
      <c r="C2" s="143" t="s">
        <v>218</v>
      </c>
      <c r="D2" s="143" t="s">
        <v>220</v>
      </c>
      <c r="E2" s="143" t="s">
        <v>221</v>
      </c>
      <c r="F2" s="143" t="s">
        <v>217</v>
      </c>
      <c r="G2" s="143" t="s">
        <v>218</v>
      </c>
      <c r="H2" s="143" t="s">
        <v>219</v>
      </c>
      <c r="I2" s="143" t="s">
        <v>222</v>
      </c>
      <c r="J2" s="143"/>
      <c r="K2" s="143" t="s">
        <v>223</v>
      </c>
      <c r="L2" s="179" t="s">
        <v>224</v>
      </c>
      <c r="M2" s="179" t="s">
        <v>228</v>
      </c>
      <c r="N2" s="179" t="s">
        <v>231</v>
      </c>
      <c r="O2" s="179" t="s">
        <v>370</v>
      </c>
      <c r="P2" s="179" t="s">
        <v>225</v>
      </c>
      <c r="Q2" s="179" t="s">
        <v>229</v>
      </c>
      <c r="R2" s="179" t="s">
        <v>371</v>
      </c>
      <c r="S2" s="179" t="s">
        <v>235</v>
      </c>
      <c r="T2" s="179" t="s">
        <v>372</v>
      </c>
      <c r="U2" s="179" t="s">
        <v>230</v>
      </c>
      <c r="V2" s="179" t="s">
        <v>233</v>
      </c>
      <c r="W2" s="179" t="s">
        <v>373</v>
      </c>
      <c r="X2" s="179" t="s">
        <v>374</v>
      </c>
      <c r="Y2" s="143" t="s">
        <v>237</v>
      </c>
      <c r="Z2" s="179" t="s">
        <v>375</v>
      </c>
      <c r="AA2" s="179" t="s">
        <v>241</v>
      </c>
      <c r="AB2" s="179" t="s">
        <v>244</v>
      </c>
      <c r="AC2" s="179" t="s">
        <v>376</v>
      </c>
      <c r="AD2" s="179" t="s">
        <v>242</v>
      </c>
      <c r="AE2" s="179" t="s">
        <v>245</v>
      </c>
      <c r="AF2" s="179" t="s">
        <v>377</v>
      </c>
      <c r="AG2" s="179" t="s">
        <v>378</v>
      </c>
      <c r="AH2" s="179" t="s">
        <v>246</v>
      </c>
      <c r="AI2" s="179" t="s">
        <v>374</v>
      </c>
      <c r="AJ2" s="143" t="s">
        <v>247</v>
      </c>
      <c r="AK2" s="179" t="s">
        <v>375</v>
      </c>
      <c r="AL2" s="179" t="s">
        <v>241</v>
      </c>
      <c r="AM2" s="179" t="s">
        <v>244</v>
      </c>
      <c r="AN2" s="179" t="s">
        <v>376</v>
      </c>
      <c r="AO2" s="179" t="s">
        <v>242</v>
      </c>
      <c r="AP2" s="179" t="s">
        <v>245</v>
      </c>
      <c r="AQ2" s="179" t="s">
        <v>377</v>
      </c>
      <c r="AR2" s="179" t="s">
        <v>378</v>
      </c>
      <c r="AS2" s="179" t="s">
        <v>246</v>
      </c>
      <c r="AT2" s="179" t="s">
        <v>374</v>
      </c>
      <c r="AU2" s="143" t="s">
        <v>248</v>
      </c>
      <c r="AV2" s="143" t="s">
        <v>340</v>
      </c>
      <c r="AW2" s="145" t="s">
        <v>341</v>
      </c>
      <c r="AX2" s="145" t="s">
        <v>379</v>
      </c>
      <c r="AY2" s="169" t="s">
        <v>368</v>
      </c>
      <c r="AZ2" s="170" t="s">
        <v>369</v>
      </c>
      <c r="BA2" s="170" t="s">
        <v>380</v>
      </c>
      <c r="BB2" s="175" t="s">
        <v>255</v>
      </c>
      <c r="BC2" s="143" t="s">
        <v>256</v>
      </c>
      <c r="BD2" s="143" t="s">
        <v>222</v>
      </c>
      <c r="BE2" s="143" t="s">
        <v>257</v>
      </c>
      <c r="BF2" s="144" t="s">
        <v>258</v>
      </c>
      <c r="BG2" s="142" t="s">
        <v>342</v>
      </c>
      <c r="BH2" s="143" t="s">
        <v>343</v>
      </c>
      <c r="BI2" s="143" t="s">
        <v>344</v>
      </c>
      <c r="BJ2" s="143" t="s">
        <v>345</v>
      </c>
      <c r="BK2" s="143" t="s">
        <v>346</v>
      </c>
      <c r="BL2" s="143" t="s">
        <v>381</v>
      </c>
      <c r="BM2" s="143" t="s">
        <v>382</v>
      </c>
      <c r="BN2" s="143" t="s">
        <v>383</v>
      </c>
      <c r="BO2" s="143" t="s">
        <v>384</v>
      </c>
      <c r="BP2" s="143" t="s">
        <v>385</v>
      </c>
      <c r="BQ2" s="143" t="s">
        <v>386</v>
      </c>
      <c r="BR2" s="143" t="s">
        <v>387</v>
      </c>
      <c r="BS2" s="143" t="s">
        <v>388</v>
      </c>
      <c r="BT2" s="143" t="s">
        <v>389</v>
      </c>
      <c r="BU2" s="143" t="s">
        <v>390</v>
      </c>
      <c r="BV2" s="143" t="s">
        <v>391</v>
      </c>
      <c r="BW2" s="143" t="s">
        <v>392</v>
      </c>
      <c r="BX2" s="143" t="s">
        <v>393</v>
      </c>
      <c r="BY2" s="143" t="s">
        <v>394</v>
      </c>
      <c r="BZ2" s="143" t="s">
        <v>395</v>
      </c>
      <c r="CA2" s="143" t="s">
        <v>396</v>
      </c>
      <c r="CB2" s="143" t="s">
        <v>397</v>
      </c>
      <c r="CC2" s="143" t="s">
        <v>398</v>
      </c>
      <c r="CD2" s="143" t="s">
        <v>399</v>
      </c>
      <c r="CE2" s="143" t="s">
        <v>400</v>
      </c>
      <c r="CF2" s="143" t="s">
        <v>401</v>
      </c>
      <c r="CG2" s="143" t="s">
        <v>402</v>
      </c>
      <c r="CH2" s="143" t="s">
        <v>403</v>
      </c>
      <c r="CI2" s="143" t="s">
        <v>404</v>
      </c>
      <c r="CJ2" s="143" t="s">
        <v>405</v>
      </c>
      <c r="CK2" s="143" t="s">
        <v>406</v>
      </c>
      <c r="CL2" s="143" t="s">
        <v>407</v>
      </c>
      <c r="CM2" s="143" t="s">
        <v>408</v>
      </c>
      <c r="CN2" s="143" t="s">
        <v>409</v>
      </c>
      <c r="CO2" s="143" t="s">
        <v>410</v>
      </c>
      <c r="CP2" s="143" t="s">
        <v>411</v>
      </c>
      <c r="CQ2" s="143" t="s">
        <v>412</v>
      </c>
      <c r="CR2" s="143" t="s">
        <v>413</v>
      </c>
      <c r="CS2" s="143" t="s">
        <v>414</v>
      </c>
      <c r="CT2" s="143" t="s">
        <v>415</v>
      </c>
      <c r="CU2" s="143" t="s">
        <v>416</v>
      </c>
      <c r="CV2" s="143" t="s">
        <v>417</v>
      </c>
      <c r="CW2" s="143" t="s">
        <v>419</v>
      </c>
      <c r="CX2" s="143" t="s">
        <v>420</v>
      </c>
      <c r="CY2" s="143" t="s">
        <v>421</v>
      </c>
      <c r="CZ2" s="143" t="s">
        <v>422</v>
      </c>
      <c r="DA2" s="143" t="s">
        <v>423</v>
      </c>
      <c r="DB2" s="143"/>
      <c r="DC2" s="145"/>
      <c r="DD2" s="169"/>
      <c r="DE2" s="162"/>
      <c r="DF2" s="162"/>
      <c r="DG2" s="162"/>
      <c r="DH2" s="162"/>
      <c r="DI2" s="170"/>
      <c r="DJ2" s="163" t="s">
        <v>347</v>
      </c>
      <c r="DK2" s="146" t="s">
        <v>348</v>
      </c>
      <c r="DL2" s="146" t="s">
        <v>349</v>
      </c>
      <c r="DM2" s="146" t="s">
        <v>350</v>
      </c>
      <c r="DN2" s="146" t="s">
        <v>351</v>
      </c>
      <c r="DO2" s="146" t="s">
        <v>352</v>
      </c>
      <c r="DP2" s="146" t="s">
        <v>292</v>
      </c>
    </row>
    <row r="3" spans="1:120" s="15" customFormat="1" ht="16.2" thickBot="1" x14ac:dyDescent="0.35">
      <c r="A3" s="147" t="s">
        <v>353</v>
      </c>
      <c r="B3" s="148">
        <f>'2 Application Form '!I7</f>
        <v>0</v>
      </c>
      <c r="C3" s="180">
        <f>'2 Application Form '!I9</f>
        <v>0</v>
      </c>
      <c r="D3" s="180">
        <f>'2 Application Form '!I11</f>
        <v>0</v>
      </c>
      <c r="E3" s="180">
        <f>'2 Application Form '!AK11</f>
        <v>0</v>
      </c>
      <c r="F3" s="149">
        <f>'2 Application Form '!CN7</f>
        <v>0</v>
      </c>
      <c r="G3" s="149">
        <f>'2 Application Form '!I9</f>
        <v>0</v>
      </c>
      <c r="H3" s="149">
        <f>'2 Application Form '!AI9</f>
        <v>0</v>
      </c>
      <c r="I3" s="149">
        <f>'2 Application Form '!V13</f>
        <v>0</v>
      </c>
      <c r="J3" s="149"/>
      <c r="K3" s="149"/>
      <c r="L3" s="149" t="str">
        <f>IF('2 Application Form '!B17="","No", "Yes")</f>
        <v>No</v>
      </c>
      <c r="M3" s="149" t="str">
        <f>IF('2 Application Form '!B19="","No", "Yes")</f>
        <v>No</v>
      </c>
      <c r="N3" s="149" t="str">
        <f>IF('2 Application Form '!B21="","No", "Yes")</f>
        <v>No</v>
      </c>
      <c r="O3" s="149" t="str">
        <f>IF('2 Application Form '!B23="","No", "Yes")</f>
        <v>No</v>
      </c>
      <c r="P3" s="149" t="str">
        <f>IF('2 Application Form '!P17="","No", "Yes")</f>
        <v>No</v>
      </c>
      <c r="Q3" s="149" t="str">
        <f>IF('2 Application Form '!P19="","No", "Yes")</f>
        <v>No</v>
      </c>
      <c r="R3" s="149" t="str">
        <f>IF('2 Application Form '!P21="","No", "Yes")</f>
        <v>No</v>
      </c>
      <c r="S3" s="149" t="str">
        <f>IF('2 Application Form '!P23="","No", "Yes")</f>
        <v>No</v>
      </c>
      <c r="T3" s="149" t="str">
        <f>IF('2 Application Form '!AD17="","No", "Yes")</f>
        <v>No</v>
      </c>
      <c r="U3" s="149" t="str">
        <f>IF('2 Application Form '!AD19="","No", "Yes")</f>
        <v>No</v>
      </c>
      <c r="V3" s="149" t="str">
        <f>IF('2 Application Form '!AD21="","No", "Yes")</f>
        <v>No</v>
      </c>
      <c r="W3" s="149" t="str">
        <f>IF('2 Application Form '!AD23="","No", "Yes")</f>
        <v>No</v>
      </c>
      <c r="X3" s="149" t="str">
        <f>IF('2 Application Form '!AQ17="","No", "Yes")</f>
        <v>No</v>
      </c>
      <c r="Y3" s="149"/>
      <c r="Z3" s="149" t="str">
        <f>IF('2 Application Form '!B27="","No", "Yes")</f>
        <v>No</v>
      </c>
      <c r="AA3" s="149" t="str">
        <f>IF('2 Application Form '!B29="","No", "Yes")</f>
        <v>No</v>
      </c>
      <c r="AB3" s="149" t="str">
        <f>IF('2 Application Form '!B31="","No", "Yes")</f>
        <v>No</v>
      </c>
      <c r="AC3" s="149" t="str">
        <f>IF('2 Application Form '!P27="","No", "Yes")</f>
        <v>No</v>
      </c>
      <c r="AD3" s="149" t="str">
        <f>IF('2 Application Form '!P29="","No", "Yes")</f>
        <v>No</v>
      </c>
      <c r="AE3" s="149" t="str">
        <f>IF('2 Application Form '!P31="","No", "Yes")</f>
        <v>No</v>
      </c>
      <c r="AF3" s="149" t="str">
        <f>IF('2 Application Form '!AD27="","No", "Yes")</f>
        <v>No</v>
      </c>
      <c r="AG3" s="149" t="str">
        <f>IF('2 Application Form '!AD29="","No", "Yes")</f>
        <v>No</v>
      </c>
      <c r="AH3" s="149" t="str">
        <f>IF('2 Application Form '!AD31="","No", "Yes")</f>
        <v>No</v>
      </c>
      <c r="AI3" s="149">
        <f>'2 Application Form '!AV17</f>
        <v>0</v>
      </c>
      <c r="AJ3" s="149"/>
      <c r="AK3" s="149" t="str">
        <f>IF('2 Application Form '!B36="","No", "Yes")</f>
        <v>No</v>
      </c>
      <c r="AL3" s="149" t="str">
        <f>IF('2 Application Form '!B38="","No", "Yes")</f>
        <v>No</v>
      </c>
      <c r="AM3" s="149" t="str">
        <f>IF('2 Application Form '!B40="","No", "Yes")</f>
        <v>No</v>
      </c>
      <c r="AN3" s="149" t="str">
        <f>IF('2 Application Form '!P36="","No", "Yes")</f>
        <v>No</v>
      </c>
      <c r="AO3" s="149" t="str">
        <f>IF('2 Application Form '!P38="","No", "Yes")</f>
        <v>No</v>
      </c>
      <c r="AP3" s="149" t="str">
        <f>IF('2 Application Form '!P40="","No", "Yes")</f>
        <v>No</v>
      </c>
      <c r="AQ3" s="149" t="str">
        <f>IF('2 Application Form '!AD36="","No", "Yes")</f>
        <v>No</v>
      </c>
      <c r="AR3" s="149" t="str">
        <f>IF('2 Application Form '!AD38="","No", "Yes")</f>
        <v>No</v>
      </c>
      <c r="AS3" s="149" t="str">
        <f>IF('2 Application Form '!AD40="","No", "Yes")</f>
        <v>No</v>
      </c>
      <c r="AT3" s="149">
        <f>'2 Application Form '!AV27</f>
        <v>0</v>
      </c>
      <c r="AU3" s="149" t="str">
        <f>IF('2 Application Form '!H44="","No", "Yes")</f>
        <v>No</v>
      </c>
      <c r="AV3" s="149" t="str">
        <f>IF('2 Application Form '!B48="","No", "Yes")</f>
        <v>No</v>
      </c>
      <c r="AW3" s="153" t="str">
        <f>IF('2 Application Form '!B50="","No", "Yes")</f>
        <v>No</v>
      </c>
      <c r="AX3" s="153">
        <f>'2 Application Form '!B54</f>
        <v>0</v>
      </c>
      <c r="AY3" s="171" t="str">
        <f>IF('2 Application Form '!B62="","No", "Yes")</f>
        <v>No</v>
      </c>
      <c r="AZ3" s="183" t="str">
        <f>IF('2 Application Form '!C62="","No", "Yes")</f>
        <v>No</v>
      </c>
      <c r="BA3" s="172">
        <f>'2 Application Form '!B69</f>
        <v>0</v>
      </c>
      <c r="BB3" s="176">
        <f>'2 Application Form '!Y65</f>
        <v>0</v>
      </c>
      <c r="BC3" s="149">
        <f>'2 Application Form '!Y68</f>
        <v>0</v>
      </c>
      <c r="BD3" s="149">
        <f>'2 Application Form '!Y70</f>
        <v>0</v>
      </c>
      <c r="BE3" s="149">
        <f>'2 Application Form '!W72</f>
        <v>0</v>
      </c>
      <c r="BF3" s="150">
        <f>'2 Application Form '!W74</f>
        <v>0</v>
      </c>
      <c r="BG3" s="151" t="str">
        <f>'1 Tool to Assess Capacity'!I242</f>
        <v/>
      </c>
      <c r="BH3" s="152" t="str">
        <f>'1 Tool to Assess Capacity'!I244</f>
        <v/>
      </c>
      <c r="BI3" s="152" t="str">
        <f>'1 Tool to Assess Capacity'!H260</f>
        <v/>
      </c>
      <c r="BJ3" s="152" t="str">
        <f>'1 Tool to Assess Capacity'!H262</f>
        <v/>
      </c>
      <c r="BK3" s="152" t="str">
        <f>'1 Tool to Assess Capacity'!H264</f>
        <v/>
      </c>
      <c r="BL3" s="150">
        <f>'2 Application Form '!B104</f>
        <v>0</v>
      </c>
      <c r="BM3" s="150">
        <f>'2 Application Form '!B113</f>
        <v>0</v>
      </c>
      <c r="BN3" s="150">
        <f>'2 Application Form '!B126</f>
        <v>0</v>
      </c>
      <c r="BO3" s="150">
        <f>'2 Application Form '!H126</f>
        <v>0</v>
      </c>
      <c r="BP3" s="150">
        <f>'2 Application Form '!AG126</f>
        <v>0</v>
      </c>
      <c r="BQ3" s="150">
        <f>'2 Application Form '!AK126</f>
        <v>0</v>
      </c>
      <c r="BR3" s="150">
        <f>'2 Application Form '!BB126</f>
        <v>0</v>
      </c>
      <c r="BS3" s="150">
        <f>'2 Application Form '!B131</f>
        <v>0</v>
      </c>
      <c r="BT3" s="150">
        <f>'2 Application Form '!H131</f>
        <v>0</v>
      </c>
      <c r="BU3" s="150">
        <f>'2 Application Form '!AG131</f>
        <v>0</v>
      </c>
      <c r="BV3" s="150">
        <f>'2 Application Form '!AK131</f>
        <v>0</v>
      </c>
      <c r="BW3" s="159">
        <f>'2 Application Form '!BB131</f>
        <v>0</v>
      </c>
      <c r="BX3" s="150">
        <f>'2 Application Form '!B136</f>
        <v>0</v>
      </c>
      <c r="BY3" s="150">
        <f>'2 Application Form '!H136</f>
        <v>0</v>
      </c>
      <c r="BZ3" s="150">
        <f>'2 Application Form '!AG136</f>
        <v>0</v>
      </c>
      <c r="CA3" s="150">
        <f>'2 Application Form '!AK136</f>
        <v>0</v>
      </c>
      <c r="CB3" s="150">
        <f>'2 Application Form '!BB136</f>
        <v>0</v>
      </c>
      <c r="CC3" s="150">
        <f>'2 Application Form '!B141</f>
        <v>0</v>
      </c>
      <c r="CD3" s="150">
        <f>'2 Application Form '!H141</f>
        <v>0</v>
      </c>
      <c r="CE3" s="150">
        <f>'2 Application Form '!AG141</f>
        <v>0</v>
      </c>
      <c r="CF3" s="150">
        <f>'2 Application Form '!AK141</f>
        <v>0</v>
      </c>
      <c r="CG3" s="150">
        <f>'2 Application Form '!BB141</f>
        <v>0</v>
      </c>
      <c r="CH3" s="150">
        <f>'2 Application Form '!B146</f>
        <v>0</v>
      </c>
      <c r="CI3" s="150">
        <f>'2 Application Form '!H146</f>
        <v>0</v>
      </c>
      <c r="CJ3" s="150">
        <f>'2 Application Form '!AG146</f>
        <v>0</v>
      </c>
      <c r="CK3" s="150">
        <f>'2 Application Form '!AK146</f>
        <v>0</v>
      </c>
      <c r="CL3" s="150">
        <f>'2 Application Form '!BB146</f>
        <v>0</v>
      </c>
      <c r="CM3" s="150">
        <f>'2 Application Form '!B151</f>
        <v>0</v>
      </c>
      <c r="CN3" s="150">
        <f>'2 Application Form '!H151</f>
        <v>0</v>
      </c>
      <c r="CO3" s="150">
        <f>'2 Application Form '!AG151</f>
        <v>0</v>
      </c>
      <c r="CP3" s="150">
        <f>'2 Application Form '!AK151</f>
        <v>0</v>
      </c>
      <c r="CQ3" s="184">
        <f>'2 Application Form '!BB151</f>
        <v>0</v>
      </c>
      <c r="CR3" s="150"/>
      <c r="CS3" s="150"/>
      <c r="CT3" s="150"/>
      <c r="CU3" s="150"/>
      <c r="CV3" s="150"/>
      <c r="CW3" s="149">
        <f>'2 Application Form '!BB161</f>
        <v>0</v>
      </c>
      <c r="CX3" s="149">
        <f>'2 Application Form '!BB169</f>
        <v>0</v>
      </c>
      <c r="CY3" s="149">
        <f>'2 Application Form '!BB180</f>
        <v>0</v>
      </c>
      <c r="CZ3" s="149">
        <f>'2 Application Form '!BB188</f>
        <v>0</v>
      </c>
      <c r="DA3" s="149">
        <f>'2 Application Form '!BB199</f>
        <v>0</v>
      </c>
      <c r="DB3" s="149" t="str">
        <f>'1 Tool to Assess Capacity'!D279</f>
        <v/>
      </c>
      <c r="DC3" s="153" t="str">
        <f>'1 Tool to Assess Capacity'!D281</f>
        <v/>
      </c>
      <c r="DD3" s="171"/>
      <c r="DE3" s="154"/>
      <c r="DF3" s="154"/>
      <c r="DG3" s="154"/>
      <c r="DH3" s="154"/>
      <c r="DI3" s="172"/>
      <c r="DJ3" s="164"/>
      <c r="DK3" s="154"/>
      <c r="DL3" s="154"/>
      <c r="DM3" s="154"/>
      <c r="DN3" s="154"/>
      <c r="DO3" s="154"/>
      <c r="DP3" s="154">
        <f>SUM(DJ3:DO3)</f>
        <v>0</v>
      </c>
    </row>
    <row r="4" spans="1:120" ht="15" thickBot="1" x14ac:dyDescent="0.35">
      <c r="A4" s="147" t="s">
        <v>354</v>
      </c>
      <c r="B4" s="155"/>
      <c r="C4" s="177"/>
      <c r="D4" s="177"/>
      <c r="E4" s="177"/>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74"/>
      <c r="AX4" s="174"/>
      <c r="AY4" s="155"/>
      <c r="AZ4" s="182"/>
      <c r="BA4" s="157"/>
      <c r="BB4" s="177"/>
      <c r="BC4" s="156"/>
      <c r="BD4" s="156"/>
      <c r="BE4" s="156"/>
      <c r="BF4" s="157"/>
      <c r="BG4" s="158"/>
      <c r="BH4" s="159"/>
      <c r="BI4" s="159"/>
      <c r="BJ4" s="159"/>
      <c r="BK4" s="159"/>
      <c r="BL4" s="159"/>
      <c r="BM4" s="159"/>
      <c r="BN4" s="159"/>
      <c r="BO4" s="159"/>
      <c r="BP4" s="159"/>
      <c r="BQ4" s="159"/>
      <c r="BR4" s="159"/>
      <c r="BS4" s="159"/>
      <c r="BT4" s="159"/>
      <c r="BU4" s="159"/>
      <c r="BV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60"/>
      <c r="DD4" s="158"/>
      <c r="DE4" s="159"/>
      <c r="DF4" s="159"/>
      <c r="DG4" s="159"/>
      <c r="DH4" s="159"/>
      <c r="DI4" s="173"/>
      <c r="DJ4" s="165"/>
      <c r="DK4" s="161"/>
      <c r="DL4" s="161"/>
      <c r="DM4" s="161"/>
      <c r="DN4" s="161"/>
      <c r="DO4" s="161"/>
      <c r="DP4" s="154">
        <f>SUM(DJ4:DO4)</f>
        <v>0</v>
      </c>
    </row>
    <row r="35" spans="7:7" x14ac:dyDescent="0.3">
      <c r="G35" s="208"/>
    </row>
  </sheetData>
  <sheetProtection algorithmName="SHA-512" hashValue="V8VAxBDAIhoXhg9lL79yaFMOmV7PkUDLsyPNe1yiBmNKUyugV2FDDC0KLYz3zj/P3KMfiukPk7Euxmpgx199aQ==" saltValue="5bTc3gtqY75CzBRxP0c2pg==" spinCount="100000" sheet="1" objects="1" scenarios="1"/>
  <mergeCells count="4">
    <mergeCell ref="B1:AX1"/>
    <mergeCell ref="BB1:BF1"/>
    <mergeCell ref="BG1:DC1"/>
    <mergeCell ref="DJ1:DP1"/>
  </mergeCells>
  <phoneticPr fontId="4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38638-4E0B-4E11-9182-CD9401488AF7}">
  <dimension ref="A1:DP35"/>
  <sheetViews>
    <sheetView topLeftCell="DB1" zoomScale="80" zoomScaleNormal="80" workbookViewId="0">
      <selection activeCell="G31" sqref="G31"/>
    </sheetView>
  </sheetViews>
  <sheetFormatPr defaultRowHeight="14.4" x14ac:dyDescent="0.3"/>
  <cols>
    <col min="1" max="1" width="14.33203125" customWidth="1"/>
    <col min="2" max="5" width="10" customWidth="1"/>
    <col min="6" max="6" width="9.88671875" customWidth="1"/>
    <col min="7" max="7" width="8" customWidth="1"/>
    <col min="8" max="8" width="5.44140625" customWidth="1"/>
    <col min="9" max="10" width="8" customWidth="1"/>
    <col min="11" max="12" width="9.5546875" customWidth="1"/>
    <col min="13" max="37" width="8" customWidth="1"/>
    <col min="38" max="38" width="10.33203125" customWidth="1"/>
    <col min="39" max="48" width="8" customWidth="1"/>
    <col min="49" max="50" width="12.5546875" customWidth="1"/>
    <col min="51" max="51" width="13.5546875" customWidth="1"/>
    <col min="52" max="52" width="17" customWidth="1"/>
    <col min="53" max="53" width="13.88671875" customWidth="1"/>
    <col min="54" max="54" width="9.5546875" customWidth="1"/>
    <col min="55" max="55" width="17" customWidth="1"/>
    <col min="56" max="56" width="12.88671875" customWidth="1"/>
    <col min="57" max="58" width="12" customWidth="1"/>
    <col min="59" max="59" width="14.33203125" customWidth="1"/>
    <col min="60" max="60" width="5.33203125" customWidth="1"/>
    <col min="61" max="61" width="5.44140625" customWidth="1"/>
    <col min="62" max="63" width="5" customWidth="1"/>
    <col min="64" max="64" width="4.6640625" customWidth="1"/>
    <col min="65" max="77" width="40.6640625" customWidth="1"/>
  </cols>
  <sheetData>
    <row r="1" spans="1:120" x14ac:dyDescent="0.3">
      <c r="A1" s="140"/>
      <c r="B1" s="295" t="s">
        <v>215</v>
      </c>
      <c r="C1" s="296"/>
      <c r="D1" s="296"/>
      <c r="E1" s="296"/>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AU1" s="297"/>
      <c r="AV1" s="297"/>
      <c r="AW1" s="297"/>
      <c r="AX1" s="297"/>
      <c r="AY1" s="297"/>
      <c r="AZ1" s="298"/>
      <c r="BA1" s="166"/>
      <c r="BB1" s="178"/>
      <c r="BC1" s="296" t="s">
        <v>253</v>
      </c>
      <c r="BD1" s="297"/>
      <c r="BE1" s="297"/>
      <c r="BF1" s="297"/>
      <c r="BG1" s="299"/>
      <c r="BH1" s="295" t="s">
        <v>187</v>
      </c>
      <c r="BI1" s="297"/>
      <c r="BJ1" s="297"/>
      <c r="BK1" s="297"/>
      <c r="BL1" s="297"/>
      <c r="BM1" s="297"/>
      <c r="BN1" s="297"/>
      <c r="BO1" s="297"/>
      <c r="BP1" s="297"/>
      <c r="BQ1" s="297"/>
      <c r="BR1" s="297"/>
      <c r="BS1" s="298"/>
      <c r="BT1" s="166"/>
      <c r="BU1" s="167"/>
      <c r="BV1" s="167"/>
      <c r="BW1" s="167"/>
      <c r="BX1" s="167"/>
      <c r="BY1" s="168"/>
      <c r="BZ1" s="300" t="s">
        <v>338</v>
      </c>
      <c r="CA1" s="301"/>
      <c r="CB1" s="301"/>
      <c r="CC1" s="301"/>
      <c r="CD1" s="301"/>
      <c r="CE1" s="301"/>
      <c r="CF1" s="301"/>
    </row>
    <row r="2" spans="1:120" ht="318" thickBot="1" x14ac:dyDescent="0.35">
      <c r="A2" s="141" t="s">
        <v>339</v>
      </c>
      <c r="B2" s="142" t="s">
        <v>216</v>
      </c>
      <c r="C2" s="143" t="s">
        <v>218</v>
      </c>
      <c r="D2" s="143" t="s">
        <v>220</v>
      </c>
      <c r="E2" s="143" t="s">
        <v>221</v>
      </c>
      <c r="F2" s="143" t="s">
        <v>217</v>
      </c>
      <c r="G2" s="143" t="s">
        <v>218</v>
      </c>
      <c r="H2" s="143" t="s">
        <v>219</v>
      </c>
      <c r="I2" s="143" t="s">
        <v>222</v>
      </c>
      <c r="J2" s="143"/>
      <c r="K2" s="143" t="s">
        <v>223</v>
      </c>
      <c r="L2" s="179" t="s">
        <v>224</v>
      </c>
      <c r="M2" s="179" t="s">
        <v>228</v>
      </c>
      <c r="N2" s="179" t="s">
        <v>231</v>
      </c>
      <c r="O2" s="179" t="s">
        <v>370</v>
      </c>
      <c r="P2" s="179" t="s">
        <v>225</v>
      </c>
      <c r="Q2" s="179" t="s">
        <v>229</v>
      </c>
      <c r="R2" s="179" t="s">
        <v>371</v>
      </c>
      <c r="S2" s="179" t="s">
        <v>235</v>
      </c>
      <c r="T2" s="179" t="s">
        <v>372</v>
      </c>
      <c r="U2" s="179" t="s">
        <v>230</v>
      </c>
      <c r="V2" s="179" t="s">
        <v>233</v>
      </c>
      <c r="W2" s="179" t="s">
        <v>373</v>
      </c>
      <c r="X2" s="179" t="s">
        <v>374</v>
      </c>
      <c r="Y2" s="143" t="s">
        <v>237</v>
      </c>
      <c r="Z2" s="179" t="s">
        <v>375</v>
      </c>
      <c r="AA2" s="179" t="s">
        <v>241</v>
      </c>
      <c r="AB2" s="179" t="s">
        <v>244</v>
      </c>
      <c r="AC2" s="179" t="s">
        <v>376</v>
      </c>
      <c r="AD2" s="179" t="s">
        <v>242</v>
      </c>
      <c r="AE2" s="179" t="s">
        <v>245</v>
      </c>
      <c r="AF2" s="179" t="s">
        <v>377</v>
      </c>
      <c r="AG2" s="179" t="s">
        <v>378</v>
      </c>
      <c r="AH2" s="179" t="s">
        <v>246</v>
      </c>
      <c r="AI2" s="206" t="s">
        <v>374</v>
      </c>
      <c r="AJ2" s="185" t="s">
        <v>247</v>
      </c>
      <c r="AK2" s="206" t="s">
        <v>375</v>
      </c>
      <c r="AL2" s="206" t="s">
        <v>241</v>
      </c>
      <c r="AM2" s="206" t="s">
        <v>244</v>
      </c>
      <c r="AN2" s="206" t="s">
        <v>376</v>
      </c>
      <c r="AO2" s="206" t="s">
        <v>242</v>
      </c>
      <c r="AP2" s="206" t="s">
        <v>245</v>
      </c>
      <c r="AQ2" s="206" t="s">
        <v>377</v>
      </c>
      <c r="AR2" s="206" t="s">
        <v>378</v>
      </c>
      <c r="AS2" s="206" t="s">
        <v>246</v>
      </c>
      <c r="AT2" s="206" t="s">
        <v>374</v>
      </c>
      <c r="AU2" s="185" t="s">
        <v>248</v>
      </c>
      <c r="AV2" s="185" t="s">
        <v>340</v>
      </c>
      <c r="AW2" s="186" t="s">
        <v>341</v>
      </c>
      <c r="AX2" s="186" t="s">
        <v>379</v>
      </c>
      <c r="AY2" s="187" t="s">
        <v>368</v>
      </c>
      <c r="AZ2" s="188" t="s">
        <v>369</v>
      </c>
      <c r="BA2" s="188" t="s">
        <v>380</v>
      </c>
      <c r="BB2" s="207" t="s">
        <v>255</v>
      </c>
      <c r="BC2" s="185" t="s">
        <v>256</v>
      </c>
      <c r="BD2" s="185" t="s">
        <v>222</v>
      </c>
      <c r="BE2" s="185" t="s">
        <v>257</v>
      </c>
      <c r="BF2" s="188" t="s">
        <v>258</v>
      </c>
      <c r="BG2" s="187" t="s">
        <v>342</v>
      </c>
      <c r="BH2" s="185" t="s">
        <v>343</v>
      </c>
      <c r="BI2" s="185" t="s">
        <v>344</v>
      </c>
      <c r="BJ2" s="185" t="s">
        <v>345</v>
      </c>
      <c r="BK2" s="185" t="s">
        <v>346</v>
      </c>
      <c r="BL2" s="185" t="s">
        <v>381</v>
      </c>
      <c r="BM2" s="143" t="s">
        <v>382</v>
      </c>
      <c r="BN2" s="143" t="s">
        <v>383</v>
      </c>
      <c r="BO2" s="143" t="s">
        <v>384</v>
      </c>
      <c r="BP2" s="143" t="s">
        <v>385</v>
      </c>
      <c r="BQ2" s="143" t="s">
        <v>386</v>
      </c>
      <c r="BR2" s="143" t="s">
        <v>387</v>
      </c>
      <c r="BS2" s="143" t="s">
        <v>388</v>
      </c>
      <c r="BT2" s="143" t="s">
        <v>389</v>
      </c>
      <c r="BU2" s="143" t="s">
        <v>390</v>
      </c>
      <c r="BV2" s="143" t="s">
        <v>391</v>
      </c>
      <c r="BW2" s="143" t="s">
        <v>392</v>
      </c>
      <c r="BX2" s="143" t="s">
        <v>393</v>
      </c>
      <c r="BY2" s="143" t="s">
        <v>394</v>
      </c>
      <c r="BZ2" s="143" t="s">
        <v>395</v>
      </c>
      <c r="CA2" s="143" t="s">
        <v>396</v>
      </c>
      <c r="CB2" s="143" t="s">
        <v>397</v>
      </c>
      <c r="CC2" s="143" t="s">
        <v>398</v>
      </c>
      <c r="CD2" s="143" t="s">
        <v>399</v>
      </c>
      <c r="CE2" s="143" t="s">
        <v>400</v>
      </c>
      <c r="CF2" s="143" t="s">
        <v>401</v>
      </c>
      <c r="CG2" s="185" t="s">
        <v>402</v>
      </c>
      <c r="CH2" s="185" t="s">
        <v>403</v>
      </c>
      <c r="CI2" s="185" t="s">
        <v>404</v>
      </c>
      <c r="CJ2" s="185" t="s">
        <v>405</v>
      </c>
      <c r="CK2" s="185" t="s">
        <v>406</v>
      </c>
      <c r="CL2" s="185" t="s">
        <v>407</v>
      </c>
      <c r="CM2" s="185" t="s">
        <v>408</v>
      </c>
      <c r="CN2" s="185" t="s">
        <v>409</v>
      </c>
      <c r="CO2" s="185" t="s">
        <v>410</v>
      </c>
      <c r="CP2" s="185" t="s">
        <v>411</v>
      </c>
      <c r="CQ2" s="185" t="s">
        <v>412</v>
      </c>
      <c r="CR2" s="185" t="s">
        <v>413</v>
      </c>
      <c r="CS2" s="185" t="s">
        <v>414</v>
      </c>
      <c r="CT2" s="185" t="s">
        <v>415</v>
      </c>
      <c r="CU2" s="185" t="s">
        <v>416</v>
      </c>
      <c r="CV2" s="185" t="s">
        <v>417</v>
      </c>
      <c r="CW2" s="185" t="s">
        <v>355</v>
      </c>
      <c r="CX2" s="185" t="s">
        <v>356</v>
      </c>
      <c r="CY2" s="185" t="s">
        <v>357</v>
      </c>
      <c r="CZ2" s="185" t="s">
        <v>358</v>
      </c>
      <c r="DA2" s="185" t="s">
        <v>359</v>
      </c>
      <c r="DB2" s="185" t="s">
        <v>360</v>
      </c>
      <c r="DC2" s="186" t="s">
        <v>361</v>
      </c>
      <c r="DD2" s="187" t="s">
        <v>362</v>
      </c>
      <c r="DE2" s="185" t="s">
        <v>363</v>
      </c>
      <c r="DF2" s="185" t="s">
        <v>364</v>
      </c>
      <c r="DG2" s="185" t="s">
        <v>365</v>
      </c>
      <c r="DH2" s="185" t="s">
        <v>366</v>
      </c>
      <c r="DI2" s="188" t="s">
        <v>367</v>
      </c>
      <c r="DJ2" s="189" t="s">
        <v>347</v>
      </c>
      <c r="DK2" s="190" t="s">
        <v>348</v>
      </c>
      <c r="DL2" s="190" t="s">
        <v>349</v>
      </c>
      <c r="DM2" s="190" t="s">
        <v>350</v>
      </c>
      <c r="DN2" s="190" t="s">
        <v>351</v>
      </c>
      <c r="DO2" s="190" t="s">
        <v>352</v>
      </c>
      <c r="DP2" s="190" t="s">
        <v>292</v>
      </c>
    </row>
    <row r="3" spans="1:120" s="15" customFormat="1" x14ac:dyDescent="0.3">
      <c r="A3" s="147" t="s">
        <v>353</v>
      </c>
      <c r="B3" s="148">
        <f>'Hidden - All data'!B3</f>
        <v>0</v>
      </c>
      <c r="C3" s="148">
        <f>'Hidden - All data'!C3</f>
        <v>0</v>
      </c>
      <c r="D3" s="148">
        <f>'Hidden - All data'!D3</f>
        <v>0</v>
      </c>
      <c r="E3" s="148">
        <f>'Hidden - All data'!E3</f>
        <v>0</v>
      </c>
      <c r="F3" s="148">
        <f>'Hidden - All data'!F3</f>
        <v>0</v>
      </c>
      <c r="G3" s="148">
        <f>'Hidden - All data'!G3</f>
        <v>0</v>
      </c>
      <c r="H3" s="148">
        <f>'Hidden - All data'!H3</f>
        <v>0</v>
      </c>
      <c r="I3" s="148">
        <f>'Hidden - All data'!I3</f>
        <v>0</v>
      </c>
      <c r="J3" s="148">
        <f>'Hidden - All data'!J3</f>
        <v>0</v>
      </c>
      <c r="K3" s="148">
        <f>'Hidden - All data'!K3</f>
        <v>0</v>
      </c>
      <c r="L3" s="148" t="str">
        <f>'Hidden - All data'!L3</f>
        <v>No</v>
      </c>
      <c r="M3" s="148" t="str">
        <f>'Hidden - All data'!M3</f>
        <v>No</v>
      </c>
      <c r="N3" s="148" t="str">
        <f>'Hidden - All data'!N3</f>
        <v>No</v>
      </c>
      <c r="O3" s="148" t="str">
        <f>'Hidden - All data'!O3</f>
        <v>No</v>
      </c>
      <c r="P3" s="148" t="str">
        <f>'Hidden - All data'!P3</f>
        <v>No</v>
      </c>
      <c r="Q3" s="148" t="str">
        <f>'Hidden - All data'!Q3</f>
        <v>No</v>
      </c>
      <c r="R3" s="148" t="str">
        <f>'Hidden - All data'!R3</f>
        <v>No</v>
      </c>
      <c r="S3" s="148" t="str">
        <f>'Hidden - All data'!S3</f>
        <v>No</v>
      </c>
      <c r="T3" s="148" t="str">
        <f>'Hidden - All data'!T3</f>
        <v>No</v>
      </c>
      <c r="U3" s="148" t="str">
        <f>'Hidden - All data'!U3</f>
        <v>No</v>
      </c>
      <c r="V3" s="148" t="str">
        <f>'Hidden - All data'!V3</f>
        <v>No</v>
      </c>
      <c r="W3" s="148" t="str">
        <f>'Hidden - All data'!W3</f>
        <v>No</v>
      </c>
      <c r="X3" s="148" t="str">
        <f>'Hidden - All data'!X3</f>
        <v>No</v>
      </c>
      <c r="Y3" s="148"/>
      <c r="Z3" s="148" t="str">
        <f>'Hidden - All data'!Z3</f>
        <v>No</v>
      </c>
      <c r="AA3" s="148" t="str">
        <f>'Hidden - All data'!AA3</f>
        <v>No</v>
      </c>
      <c r="AB3" s="148" t="str">
        <f>'Hidden - All data'!AB3</f>
        <v>No</v>
      </c>
      <c r="AC3" s="148" t="str">
        <f>'Hidden - All data'!AC3</f>
        <v>No</v>
      </c>
      <c r="AD3" s="148" t="str">
        <f>'Hidden - All data'!AD3</f>
        <v>No</v>
      </c>
      <c r="AE3" s="148" t="str">
        <f>'Hidden - All data'!AE3</f>
        <v>No</v>
      </c>
      <c r="AF3" s="148" t="str">
        <f>'Hidden - All data'!AF3</f>
        <v>No</v>
      </c>
      <c r="AG3" s="148" t="str">
        <f>'Hidden - All data'!AG3</f>
        <v>No</v>
      </c>
      <c r="AH3" s="205" t="str">
        <f>'Hidden - All data'!AH3</f>
        <v>No</v>
      </c>
      <c r="AI3" s="154">
        <f>'Hidden - All data'!AI3</f>
        <v>0</v>
      </c>
      <c r="AJ3" s="154">
        <f>'Hidden - All data'!AJ3</f>
        <v>0</v>
      </c>
      <c r="AK3" s="154" t="str">
        <f>'Hidden - All data'!AK3</f>
        <v>No</v>
      </c>
      <c r="AL3" s="154" t="str">
        <f>'Hidden - All data'!AL3</f>
        <v>No</v>
      </c>
      <c r="AM3" s="154" t="str">
        <f>'Hidden - All data'!AM3</f>
        <v>No</v>
      </c>
      <c r="AN3" s="154" t="str">
        <f>'Hidden - All data'!AN3</f>
        <v>No</v>
      </c>
      <c r="AO3" s="154" t="str">
        <f>'Hidden - All data'!AO3</f>
        <v>No</v>
      </c>
      <c r="AP3" s="154" t="str">
        <f>'Hidden - All data'!AP3</f>
        <v>No</v>
      </c>
      <c r="AQ3" s="154" t="str">
        <f>'Hidden - All data'!AQ3</f>
        <v>No</v>
      </c>
      <c r="AR3" s="154" t="str">
        <f>'Hidden - All data'!AR3</f>
        <v>No</v>
      </c>
      <c r="AS3" s="154" t="str">
        <f>'Hidden - All data'!AS3</f>
        <v>No</v>
      </c>
      <c r="AT3" s="154">
        <f>'Hidden - All data'!AT3</f>
        <v>0</v>
      </c>
      <c r="AU3" s="154" t="str">
        <f>'Hidden - All data'!AU3</f>
        <v>No</v>
      </c>
      <c r="AV3" s="154" t="str">
        <f>'Hidden - All data'!AV3</f>
        <v>No</v>
      </c>
      <c r="AW3" s="154" t="str">
        <f>'Hidden - All data'!AW3</f>
        <v>No</v>
      </c>
      <c r="AX3" s="154">
        <f>'Hidden - All data'!AX3</f>
        <v>0</v>
      </c>
      <c r="AY3" s="154" t="str">
        <f>'Hidden - All data'!AY3</f>
        <v>No</v>
      </c>
      <c r="AZ3" s="154" t="str">
        <f>'Hidden - All data'!AZ3</f>
        <v>No</v>
      </c>
      <c r="BA3" s="154">
        <f>'Hidden - All data'!BA3</f>
        <v>0</v>
      </c>
      <c r="BB3" s="154">
        <f>'Hidden - All data'!BB3</f>
        <v>0</v>
      </c>
      <c r="BC3" s="154">
        <f>'Hidden - All data'!BC3</f>
        <v>0</v>
      </c>
      <c r="BD3" s="154">
        <f>'Hidden - All data'!BD3</f>
        <v>0</v>
      </c>
      <c r="BE3" s="154">
        <f>'Hidden - All data'!BE3</f>
        <v>0</v>
      </c>
      <c r="BF3" s="154">
        <f>'Hidden - All data'!BF3</f>
        <v>0</v>
      </c>
      <c r="BG3" s="154" t="str">
        <f>'Hidden - All data'!BG3</f>
        <v/>
      </c>
      <c r="BH3" s="154" t="str">
        <f>'Hidden - All data'!BH3</f>
        <v/>
      </c>
      <c r="BI3" s="154" t="str">
        <f>'Hidden - All data'!BI3</f>
        <v/>
      </c>
      <c r="BJ3" s="154" t="str">
        <f>'Hidden - All data'!BJ3</f>
        <v/>
      </c>
      <c r="BK3" s="154" t="str">
        <f>'Hidden - All data'!BK3</f>
        <v/>
      </c>
      <c r="BL3" s="154">
        <f>'Hidden - All data'!BL3</f>
        <v>0</v>
      </c>
      <c r="BM3" s="154">
        <f>'Hidden - All data'!BM3</f>
        <v>0</v>
      </c>
      <c r="BN3" s="154">
        <f>'Hidden - All data'!BN3</f>
        <v>0</v>
      </c>
      <c r="BO3" s="154">
        <f>'Hidden - All data'!BO3</f>
        <v>0</v>
      </c>
      <c r="BP3" s="154">
        <f>'Hidden - All data'!BP3</f>
        <v>0</v>
      </c>
      <c r="BQ3" s="154">
        <f>'Hidden - All data'!BQ3</f>
        <v>0</v>
      </c>
      <c r="BR3" s="154">
        <f>'Hidden - All data'!BR3</f>
        <v>0</v>
      </c>
      <c r="BS3" s="154">
        <f>'Hidden - All data'!BS3</f>
        <v>0</v>
      </c>
      <c r="BT3" s="154">
        <f>'Hidden - All data'!BT3</f>
        <v>0</v>
      </c>
      <c r="BU3" s="154">
        <f>'Hidden - All data'!BU3</f>
        <v>0</v>
      </c>
      <c r="BV3" s="154">
        <f>'Hidden - All data'!BV3</f>
        <v>0</v>
      </c>
      <c r="BW3" s="154">
        <f>'Hidden - All data'!BW3</f>
        <v>0</v>
      </c>
      <c r="BX3" s="154">
        <f>'2 Application Form '!B136</f>
        <v>0</v>
      </c>
      <c r="BY3" s="172">
        <f>'2 Application Form '!H136</f>
        <v>0</v>
      </c>
      <c r="BZ3" s="164">
        <f>'2 Application Form '!AG136</f>
        <v>0</v>
      </c>
      <c r="CA3" s="154">
        <f>'2 Application Form '!AK136</f>
        <v>0</v>
      </c>
      <c r="CB3" s="154">
        <f>'2 Application Form '!BB136</f>
        <v>0</v>
      </c>
      <c r="CC3" s="154">
        <f>'2 Application Form '!B137</f>
        <v>0</v>
      </c>
      <c r="CD3" s="154">
        <f>'2 Application Form '!H137</f>
        <v>0</v>
      </c>
      <c r="CE3" s="154">
        <f>'2 Application Form '!AG137</f>
        <v>0</v>
      </c>
      <c r="CF3" s="154">
        <f>'2 Application Form '!AK137</f>
        <v>0</v>
      </c>
      <c r="CG3" s="154">
        <f>'2 Application Form '!BB137</f>
        <v>0</v>
      </c>
      <c r="CH3" s="154">
        <f>'2 Application Form '!B138</f>
        <v>0</v>
      </c>
      <c r="CI3" s="154">
        <f>'2 Application Form '!H138</f>
        <v>0</v>
      </c>
      <c r="CJ3" s="154">
        <f>'2 Application Form '!AG138</f>
        <v>0</v>
      </c>
      <c r="CK3" s="154">
        <f>'2 Application Form '!AK138</f>
        <v>0</v>
      </c>
      <c r="CL3" s="154">
        <f>'2 Application Form '!BB138</f>
        <v>0</v>
      </c>
      <c r="CM3" s="154">
        <f>'2 Application Form '!B139</f>
        <v>0</v>
      </c>
      <c r="CN3" s="154">
        <f>'2 Application Form '!H139</f>
        <v>0</v>
      </c>
      <c r="CO3" s="154">
        <f>'2 Application Form '!AG139</f>
        <v>0</v>
      </c>
      <c r="CP3" s="154">
        <f>'2 Application Form '!AK139</f>
        <v>0</v>
      </c>
      <c r="CQ3" s="154">
        <f>'2 Application Form '!BB139</f>
        <v>0</v>
      </c>
      <c r="CR3" s="154">
        <f>'2 Application Form '!B140</f>
        <v>0</v>
      </c>
      <c r="CS3" s="154">
        <f>'2 Application Form '!H140</f>
        <v>0</v>
      </c>
      <c r="CT3" s="154">
        <f>'2 Application Form '!AG140</f>
        <v>0</v>
      </c>
      <c r="CU3" s="154">
        <f>'2 Application Form '!AK140</f>
        <v>0</v>
      </c>
      <c r="CV3" s="154">
        <f>'2 Application Form '!BB140</f>
        <v>0</v>
      </c>
      <c r="CW3" s="154"/>
      <c r="CX3" s="154"/>
      <c r="CY3" s="154" t="s">
        <v>418</v>
      </c>
      <c r="CZ3" s="154" t="s">
        <v>418</v>
      </c>
      <c r="DA3" s="154" t="s">
        <v>418</v>
      </c>
      <c r="DB3" s="154" t="s">
        <v>418</v>
      </c>
      <c r="DC3" s="154" t="s">
        <v>418</v>
      </c>
      <c r="DD3" s="154"/>
      <c r="DE3" s="154"/>
      <c r="DF3" s="154"/>
      <c r="DG3" s="154"/>
      <c r="DH3" s="154"/>
      <c r="DI3" s="154"/>
      <c r="DJ3" s="154"/>
      <c r="DK3" s="154"/>
      <c r="DL3" s="154"/>
      <c r="DM3" s="154"/>
      <c r="DN3" s="154"/>
      <c r="DO3" s="154"/>
      <c r="DP3" s="154"/>
    </row>
    <row r="4" spans="1:120" ht="15" thickBot="1" x14ac:dyDescent="0.35">
      <c r="A4" s="147" t="s">
        <v>354</v>
      </c>
      <c r="B4" s="155"/>
      <c r="C4" s="177"/>
      <c r="D4" s="177"/>
      <c r="E4" s="177"/>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74"/>
      <c r="BA4" s="155"/>
      <c r="BB4" s="157"/>
      <c r="BC4" s="177"/>
      <c r="BD4" s="156"/>
      <c r="BE4" s="156"/>
      <c r="BF4" s="156"/>
      <c r="BG4" s="157"/>
      <c r="BH4" s="158"/>
      <c r="BI4" s="159"/>
      <c r="BJ4" s="159"/>
      <c r="BK4" s="159"/>
      <c r="BL4" s="159"/>
      <c r="BM4" s="159"/>
      <c r="BN4" s="159"/>
      <c r="BO4" s="159"/>
      <c r="BP4" s="159"/>
      <c r="BQ4" s="159"/>
      <c r="BR4" s="159"/>
      <c r="BS4" s="160"/>
      <c r="BT4" s="158"/>
      <c r="BU4" s="159"/>
      <c r="BV4" s="159"/>
      <c r="BW4" s="159"/>
      <c r="BX4" s="159"/>
      <c r="BY4" s="173"/>
      <c r="BZ4" s="165"/>
      <c r="CA4" s="161"/>
      <c r="CB4" s="161"/>
      <c r="CC4" s="161"/>
      <c r="CD4" s="161"/>
      <c r="CE4" s="161"/>
      <c r="CF4" s="154"/>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row>
    <row r="35" spans="7:7" x14ac:dyDescent="0.3">
      <c r="G35" s="208"/>
    </row>
  </sheetData>
  <sheetProtection algorithmName="SHA-512" hashValue="W/h4zgX3C6Uaz+6ADxyoFm3j0tNvI6IyJVyANy86ByNjRqkq4ad326066Fdn7vlSbNL+8rozO3545fjXR6O8+g==" saltValue="lybpWUjywLqh44MUXjv4mg==" spinCount="100000" sheet="1" objects="1" scenarios="1"/>
  <mergeCells count="4">
    <mergeCell ref="B1:AZ1"/>
    <mergeCell ref="BC1:BG1"/>
    <mergeCell ref="BH1:BS1"/>
    <mergeCell ref="BZ1:C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7A7F0-04DE-43EB-84D3-950A052049CC}">
  <dimension ref="A1:G120"/>
  <sheetViews>
    <sheetView workbookViewId="0">
      <selection activeCell="G31" sqref="G31"/>
    </sheetView>
  </sheetViews>
  <sheetFormatPr defaultRowHeight="14.4" x14ac:dyDescent="0.3"/>
  <cols>
    <col min="1" max="1" width="90.5546875" customWidth="1"/>
    <col min="2" max="2" width="95.33203125" customWidth="1"/>
  </cols>
  <sheetData>
    <row r="1" spans="1:2" x14ac:dyDescent="0.3">
      <c r="A1" s="204" t="s">
        <v>424</v>
      </c>
      <c r="B1" s="204" t="s">
        <v>353</v>
      </c>
    </row>
    <row r="2" spans="1:2" ht="15" thickBot="1" x14ac:dyDescent="0.35">
      <c r="A2" s="202" t="s">
        <v>216</v>
      </c>
      <c r="B2" s="154">
        <v>0</v>
      </c>
    </row>
    <row r="3" spans="1:2" ht="15" thickBot="1" x14ac:dyDescent="0.35">
      <c r="A3" s="194" t="s">
        <v>218</v>
      </c>
      <c r="B3" s="154">
        <v>0</v>
      </c>
    </row>
    <row r="4" spans="1:2" ht="15" thickBot="1" x14ac:dyDescent="0.35">
      <c r="A4" s="194" t="s">
        <v>220</v>
      </c>
      <c r="B4" s="154">
        <v>0</v>
      </c>
    </row>
    <row r="5" spans="1:2" ht="15" thickBot="1" x14ac:dyDescent="0.35">
      <c r="A5" s="194" t="s">
        <v>221</v>
      </c>
      <c r="B5" s="154">
        <v>0</v>
      </c>
    </row>
    <row r="6" spans="1:2" ht="15" thickBot="1" x14ac:dyDescent="0.35">
      <c r="A6" s="194" t="s">
        <v>217</v>
      </c>
      <c r="B6" s="154">
        <v>0</v>
      </c>
    </row>
    <row r="7" spans="1:2" ht="15" thickBot="1" x14ac:dyDescent="0.35">
      <c r="A7" s="194" t="s">
        <v>218</v>
      </c>
      <c r="B7" s="154">
        <v>0</v>
      </c>
    </row>
    <row r="8" spans="1:2" ht="15" thickBot="1" x14ac:dyDescent="0.35">
      <c r="A8" s="194" t="s">
        <v>219</v>
      </c>
      <c r="B8" s="154">
        <v>0</v>
      </c>
    </row>
    <row r="9" spans="1:2" ht="15" thickBot="1" x14ac:dyDescent="0.35">
      <c r="A9" s="194" t="s">
        <v>222</v>
      </c>
      <c r="B9" s="154">
        <v>0</v>
      </c>
    </row>
    <row r="10" spans="1:2" ht="15" thickBot="1" x14ac:dyDescent="0.35">
      <c r="A10" s="192"/>
      <c r="B10" s="149"/>
    </row>
    <row r="11" spans="1:2" ht="15" thickBot="1" x14ac:dyDescent="0.35">
      <c r="A11" s="192" t="s">
        <v>223</v>
      </c>
      <c r="B11" s="149"/>
    </row>
    <row r="12" spans="1:2" ht="15" thickBot="1" x14ac:dyDescent="0.35">
      <c r="A12" s="193" t="s">
        <v>224</v>
      </c>
      <c r="B12" s="149" t="str">
        <f>IF('2 Application Form '!P2="","No", "Yes")</f>
        <v>No</v>
      </c>
    </row>
    <row r="13" spans="1:2" ht="15" thickBot="1" x14ac:dyDescent="0.35">
      <c r="A13" s="193" t="s">
        <v>228</v>
      </c>
      <c r="B13" s="149" t="str">
        <f>IF('2 Application Form '!R2="","No", "Yes")</f>
        <v>No</v>
      </c>
    </row>
    <row r="14" spans="1:2" ht="15" thickBot="1" x14ac:dyDescent="0.35">
      <c r="A14" s="193" t="s">
        <v>231</v>
      </c>
      <c r="B14" s="149" t="str">
        <f>IF('2 Application Form '!T2="","No", "Yes")</f>
        <v>No</v>
      </c>
    </row>
    <row r="15" spans="1:2" ht="15" thickBot="1" x14ac:dyDescent="0.35">
      <c r="A15" s="193" t="s">
        <v>370</v>
      </c>
      <c r="B15" s="149" t="str">
        <f>IF('2 Application Form '!V2="","No", "Yes")</f>
        <v>No</v>
      </c>
    </row>
    <row r="16" spans="1:2" ht="15" thickBot="1" x14ac:dyDescent="0.35">
      <c r="A16" s="193" t="s">
        <v>225</v>
      </c>
      <c r="B16" s="149" t="str">
        <f>IF('2 Application Form '!P16="","No", "Yes")</f>
        <v>No</v>
      </c>
    </row>
    <row r="17" spans="1:2" ht="15" thickBot="1" x14ac:dyDescent="0.35">
      <c r="A17" s="193" t="s">
        <v>229</v>
      </c>
      <c r="B17" s="149" t="str">
        <f>IF('2 Application Form '!R16="","No", "Yes")</f>
        <v>No</v>
      </c>
    </row>
    <row r="18" spans="1:2" ht="15" thickBot="1" x14ac:dyDescent="0.35">
      <c r="A18" s="193" t="s">
        <v>371</v>
      </c>
      <c r="B18" s="149" t="str">
        <f>IF('2 Application Form '!T16="","No", "Yes")</f>
        <v>No</v>
      </c>
    </row>
    <row r="19" spans="1:2" ht="15" thickBot="1" x14ac:dyDescent="0.35">
      <c r="A19" s="193" t="s">
        <v>235</v>
      </c>
      <c r="B19" s="149" t="str">
        <f>IF('2 Application Form '!V16="","No", "Yes")</f>
        <v>No</v>
      </c>
    </row>
    <row r="20" spans="1:2" ht="15" thickBot="1" x14ac:dyDescent="0.35">
      <c r="A20" s="193" t="s">
        <v>372</v>
      </c>
      <c r="B20" s="149" t="str">
        <f>IF('2 Application Form '!P30="","No", "Yes")</f>
        <v>No</v>
      </c>
    </row>
    <row r="21" spans="1:2" ht="15" thickBot="1" x14ac:dyDescent="0.35">
      <c r="A21" s="193" t="s">
        <v>230</v>
      </c>
      <c r="B21" s="149" t="str">
        <f>IF('2 Application Form '!R30="","No", "Yes")</f>
        <v>No</v>
      </c>
    </row>
    <row r="22" spans="1:2" ht="15" thickBot="1" x14ac:dyDescent="0.35">
      <c r="A22" s="193" t="s">
        <v>233</v>
      </c>
      <c r="B22" s="149" t="str">
        <f>IF('2 Application Form '!T30="","No", "Yes")</f>
        <v>No</v>
      </c>
    </row>
    <row r="23" spans="1:2" ht="15" thickBot="1" x14ac:dyDescent="0.35">
      <c r="A23" s="193" t="s">
        <v>373</v>
      </c>
      <c r="B23" s="149" t="str">
        <f>IF('2 Application Form '!V30="","No", "Yes")</f>
        <v>No</v>
      </c>
    </row>
    <row r="24" spans="1:2" ht="15" thickBot="1" x14ac:dyDescent="0.35">
      <c r="A24" s="193" t="s">
        <v>374</v>
      </c>
      <c r="B24" s="149" t="str">
        <f>IF('2 Application Form '!P43="","No", "Yes")</f>
        <v>No</v>
      </c>
    </row>
    <row r="25" spans="1:2" ht="15" thickBot="1" x14ac:dyDescent="0.35">
      <c r="A25" s="192" t="s">
        <v>237</v>
      </c>
      <c r="B25" s="149"/>
    </row>
    <row r="26" spans="1:2" ht="15" thickBot="1" x14ac:dyDescent="0.35">
      <c r="A26" s="193" t="s">
        <v>375</v>
      </c>
      <c r="B26" s="149" t="str">
        <f>IF('2 Application Form '!Z2="","No", "Yes")</f>
        <v>No</v>
      </c>
    </row>
    <row r="27" spans="1:2" ht="15" thickBot="1" x14ac:dyDescent="0.35">
      <c r="A27" s="193" t="s">
        <v>241</v>
      </c>
      <c r="B27" s="149" t="str">
        <f>IF('2 Application Form '!AB2="","No", "Yes")</f>
        <v>No</v>
      </c>
    </row>
    <row r="28" spans="1:2" ht="15" thickBot="1" x14ac:dyDescent="0.35">
      <c r="A28" s="193" t="s">
        <v>244</v>
      </c>
      <c r="B28" s="149" t="str">
        <f>IF('2 Application Form '!AD2="","No", "Yes")</f>
        <v>No</v>
      </c>
    </row>
    <row r="29" spans="1:2" ht="15" thickBot="1" x14ac:dyDescent="0.35">
      <c r="A29" s="193" t="s">
        <v>376</v>
      </c>
      <c r="B29" s="149" t="str">
        <f>IF('2 Application Form '!Z16="","No", "Yes")</f>
        <v>No</v>
      </c>
    </row>
    <row r="30" spans="1:2" ht="15" thickBot="1" x14ac:dyDescent="0.35">
      <c r="A30" s="193" t="s">
        <v>242</v>
      </c>
      <c r="B30" s="149" t="str">
        <f>IF('2 Application Form '!AB16="","No", "Yes")</f>
        <v>No</v>
      </c>
    </row>
    <row r="31" spans="1:2" ht="15" thickBot="1" x14ac:dyDescent="0.35">
      <c r="A31" s="193" t="s">
        <v>245</v>
      </c>
      <c r="B31" s="149" t="str">
        <f>IF('2 Application Form '!AD16="","No", "Yes")</f>
        <v>No</v>
      </c>
    </row>
    <row r="32" spans="1:2" ht="15" thickBot="1" x14ac:dyDescent="0.35">
      <c r="A32" s="193" t="s">
        <v>377</v>
      </c>
      <c r="B32" s="149" t="str">
        <f>IF('2 Application Form '!Z30="","No", "Yes")</f>
        <v>No</v>
      </c>
    </row>
    <row r="33" spans="1:7" ht="15" thickBot="1" x14ac:dyDescent="0.35">
      <c r="A33" s="193" t="s">
        <v>378</v>
      </c>
      <c r="B33" s="149" t="str">
        <f>IF('2 Application Form '!AB30="","No", "Yes")</f>
        <v>No</v>
      </c>
    </row>
    <row r="34" spans="1:7" ht="15" thickBot="1" x14ac:dyDescent="0.35">
      <c r="A34" s="193" t="s">
        <v>246</v>
      </c>
      <c r="B34" s="149" t="str">
        <f>IF('2 Application Form '!AD30="","No", "Yes")</f>
        <v>No</v>
      </c>
    </row>
    <row r="35" spans="1:7" ht="15" thickBot="1" x14ac:dyDescent="0.35">
      <c r="A35" s="193" t="s">
        <v>374</v>
      </c>
      <c r="B35" s="149">
        <f>'2 Application Form '!P48</f>
        <v>0</v>
      </c>
      <c r="G35" s="208"/>
    </row>
    <row r="36" spans="1:7" ht="15" thickBot="1" x14ac:dyDescent="0.35">
      <c r="A36" s="192" t="s">
        <v>247</v>
      </c>
      <c r="B36" s="149"/>
    </row>
    <row r="37" spans="1:7" ht="15" thickBot="1" x14ac:dyDescent="0.35">
      <c r="A37" s="193" t="s">
        <v>375</v>
      </c>
      <c r="B37" s="149" t="str">
        <f>IF('2 Application Form '!AI2="","No", "Yes")</f>
        <v>No</v>
      </c>
    </row>
    <row r="38" spans="1:7" ht="15" thickBot="1" x14ac:dyDescent="0.35">
      <c r="A38" s="193" t="s">
        <v>241</v>
      </c>
      <c r="B38" s="149" t="str">
        <f>IF('2 Application Form '!AK2="","No", "Yes")</f>
        <v>No</v>
      </c>
    </row>
    <row r="39" spans="1:7" ht="15" thickBot="1" x14ac:dyDescent="0.35">
      <c r="A39" s="193" t="s">
        <v>244</v>
      </c>
      <c r="B39" s="149" t="str">
        <f>IF('2 Application Form '!AM2="","No", "Yes")</f>
        <v>No</v>
      </c>
    </row>
    <row r="40" spans="1:7" ht="15" thickBot="1" x14ac:dyDescent="0.35">
      <c r="A40" s="193" t="s">
        <v>376</v>
      </c>
      <c r="B40" s="149" t="str">
        <f>IF('2 Application Form '!AI16="","No", "Yes")</f>
        <v>No</v>
      </c>
    </row>
    <row r="41" spans="1:7" ht="15" thickBot="1" x14ac:dyDescent="0.35">
      <c r="A41" s="193" t="s">
        <v>242</v>
      </c>
      <c r="B41" s="149" t="str">
        <f>IF('2 Application Form '!AK16="","No", "Yes")</f>
        <v>No</v>
      </c>
    </row>
    <row r="42" spans="1:7" ht="15" thickBot="1" x14ac:dyDescent="0.35">
      <c r="A42" s="193" t="s">
        <v>245</v>
      </c>
      <c r="B42" s="149" t="str">
        <f>IF('2 Application Form '!AM16="","No", "Yes")</f>
        <v>No</v>
      </c>
    </row>
    <row r="43" spans="1:7" ht="15" thickBot="1" x14ac:dyDescent="0.35">
      <c r="A43" s="193" t="s">
        <v>377</v>
      </c>
      <c r="B43" s="149" t="str">
        <f>IF('2 Application Form '!AI30="","No", "Yes")</f>
        <v>No</v>
      </c>
    </row>
    <row r="44" spans="1:7" ht="15" thickBot="1" x14ac:dyDescent="0.35">
      <c r="A44" s="193" t="s">
        <v>378</v>
      </c>
      <c r="B44" s="149" t="str">
        <f>IF('2 Application Form '!AK30="","No", "Yes")</f>
        <v>No</v>
      </c>
    </row>
    <row r="45" spans="1:7" ht="15" thickBot="1" x14ac:dyDescent="0.35">
      <c r="A45" s="193" t="s">
        <v>246</v>
      </c>
      <c r="B45" s="149" t="str">
        <f>IF('2 Application Form '!AM30="","No", "Yes")</f>
        <v>No</v>
      </c>
    </row>
    <row r="46" spans="1:7" ht="15" thickBot="1" x14ac:dyDescent="0.35">
      <c r="A46" s="193" t="s">
        <v>374</v>
      </c>
      <c r="B46" s="149">
        <f>'2 Application Form '!Z48</f>
        <v>0</v>
      </c>
    </row>
    <row r="47" spans="1:7" ht="29.4" thickBot="1" x14ac:dyDescent="0.35">
      <c r="A47" s="192" t="s">
        <v>248</v>
      </c>
      <c r="B47" s="149" t="str">
        <f>IF('2 Application Form '!AQ8="","No", "Yes")</f>
        <v>No</v>
      </c>
    </row>
    <row r="48" spans="1:7" ht="15" thickBot="1" x14ac:dyDescent="0.35">
      <c r="A48" s="192" t="s">
        <v>340</v>
      </c>
      <c r="B48" s="149" t="str">
        <f>IF('2 Application Form '!AU2="","No", "Yes")</f>
        <v>No</v>
      </c>
    </row>
    <row r="49" spans="1:2" ht="15" thickBot="1" x14ac:dyDescent="0.35">
      <c r="A49" s="194" t="s">
        <v>341</v>
      </c>
      <c r="B49" s="153" t="str">
        <f>IF('2 Application Form '!AW2="","No", "Yes")</f>
        <v>No</v>
      </c>
    </row>
    <row r="50" spans="1:2" ht="15" thickBot="1" x14ac:dyDescent="0.35">
      <c r="A50" s="194" t="s">
        <v>379</v>
      </c>
      <c r="B50" s="153">
        <f>'2 Application Form '!BA2</f>
        <v>0</v>
      </c>
    </row>
    <row r="51" spans="1:2" x14ac:dyDescent="0.3">
      <c r="A51" s="195" t="s">
        <v>368</v>
      </c>
      <c r="B51" s="171" t="str">
        <f>IF('2 Application Form '!BI2="","No", "Yes")</f>
        <v>No</v>
      </c>
    </row>
    <row r="52" spans="1:2" x14ac:dyDescent="0.3">
      <c r="A52" s="203" t="s">
        <v>369</v>
      </c>
      <c r="B52" s="183" t="str">
        <f>IF('2 Application Form '!BI3="","No", "Yes")</f>
        <v>No</v>
      </c>
    </row>
    <row r="53" spans="1:2" x14ac:dyDescent="0.3">
      <c r="A53" s="196" t="s">
        <v>380</v>
      </c>
      <c r="B53" s="172">
        <f>'2 Application Form '!BP2</f>
        <v>0</v>
      </c>
    </row>
    <row r="54" spans="1:2" ht="15" thickBot="1" x14ac:dyDescent="0.35">
      <c r="A54" s="197" t="s">
        <v>255</v>
      </c>
      <c r="B54" s="176">
        <f>'2 Application Form '!BL25</f>
        <v>0</v>
      </c>
    </row>
    <row r="55" spans="1:2" ht="15" thickBot="1" x14ac:dyDescent="0.35">
      <c r="A55" s="192" t="s">
        <v>256</v>
      </c>
      <c r="B55" s="149">
        <f>'2 Application Form '!BO25</f>
        <v>0</v>
      </c>
    </row>
    <row r="56" spans="1:2" ht="15" thickBot="1" x14ac:dyDescent="0.35">
      <c r="A56" s="192" t="s">
        <v>222</v>
      </c>
      <c r="B56" s="149">
        <f>'2 Application Form '!BQ25</f>
        <v>0</v>
      </c>
    </row>
    <row r="57" spans="1:2" ht="15" thickBot="1" x14ac:dyDescent="0.35">
      <c r="A57" s="192" t="s">
        <v>257</v>
      </c>
      <c r="B57" s="149">
        <f>'2 Application Form '!BS23</f>
        <v>0</v>
      </c>
    </row>
    <row r="58" spans="1:2" ht="15" thickBot="1" x14ac:dyDescent="0.35">
      <c r="A58" s="198" t="s">
        <v>258</v>
      </c>
      <c r="B58" s="150">
        <f>'2 Application Form '!BU23</f>
        <v>0</v>
      </c>
    </row>
    <row r="59" spans="1:2" ht="15" thickBot="1" x14ac:dyDescent="0.35">
      <c r="A59" s="191" t="s">
        <v>342</v>
      </c>
      <c r="B59" s="151">
        <f>'1 Tool to Assess Capacity'!IG9</f>
        <v>0</v>
      </c>
    </row>
    <row r="60" spans="1:2" ht="15" thickBot="1" x14ac:dyDescent="0.35">
      <c r="A60" s="192" t="s">
        <v>343</v>
      </c>
      <c r="B60" s="152">
        <f>'1 Tool to Assess Capacity'!II9</f>
        <v>0</v>
      </c>
    </row>
    <row r="61" spans="1:2" ht="15" thickBot="1" x14ac:dyDescent="0.35">
      <c r="A61" s="192" t="s">
        <v>344</v>
      </c>
      <c r="B61" s="152">
        <f>'1 Tool to Assess Capacity'!IY8</f>
        <v>0</v>
      </c>
    </row>
    <row r="62" spans="1:2" ht="15" thickBot="1" x14ac:dyDescent="0.35">
      <c r="A62" s="192" t="s">
        <v>345</v>
      </c>
      <c r="B62" s="152">
        <f>'1 Tool to Assess Capacity'!JA8</f>
        <v>0</v>
      </c>
    </row>
    <row r="63" spans="1:2" ht="15" thickBot="1" x14ac:dyDescent="0.35">
      <c r="A63" s="192" t="s">
        <v>346</v>
      </c>
      <c r="B63" s="152">
        <f>'1 Tool to Assess Capacity'!JC8</f>
        <v>0</v>
      </c>
    </row>
    <row r="64" spans="1:2" ht="15" thickBot="1" x14ac:dyDescent="0.35">
      <c r="A64" s="192" t="s">
        <v>381</v>
      </c>
      <c r="B64" s="150">
        <f>'2 Application Form '!CY2</f>
        <v>0</v>
      </c>
    </row>
    <row r="65" spans="1:2" ht="15" thickBot="1" x14ac:dyDescent="0.35">
      <c r="A65" s="192" t="s">
        <v>382</v>
      </c>
      <c r="B65" s="150">
        <f>'2 Application Form '!DH2</f>
        <v>0</v>
      </c>
    </row>
    <row r="66" spans="1:2" s="15" customFormat="1" ht="15" thickBot="1" x14ac:dyDescent="0.35">
      <c r="A66" s="192" t="s">
        <v>383</v>
      </c>
      <c r="B66" s="150">
        <f>'2 Application Form '!DU2</f>
        <v>0</v>
      </c>
    </row>
    <row r="67" spans="1:2" s="15" customFormat="1" ht="15" thickBot="1" x14ac:dyDescent="0.35">
      <c r="A67" s="192" t="s">
        <v>384</v>
      </c>
      <c r="B67" s="150">
        <f>'2 Application Form '!DU8</f>
        <v>0</v>
      </c>
    </row>
    <row r="68" spans="1:2" ht="15" thickBot="1" x14ac:dyDescent="0.35">
      <c r="A68" s="192" t="s">
        <v>385</v>
      </c>
      <c r="B68" s="150">
        <f>'2 Application Form '!DU33</f>
        <v>0</v>
      </c>
    </row>
    <row r="69" spans="1:2" ht="15" thickBot="1" x14ac:dyDescent="0.35">
      <c r="A69" s="192" t="s">
        <v>386</v>
      </c>
      <c r="B69" s="150">
        <f>'2 Application Form '!DU37</f>
        <v>0</v>
      </c>
    </row>
    <row r="70" spans="1:2" ht="15" thickBot="1" x14ac:dyDescent="0.35">
      <c r="A70" s="192" t="s">
        <v>387</v>
      </c>
      <c r="B70" s="150">
        <f>'2 Application Form '!DU54</f>
        <v>0</v>
      </c>
    </row>
    <row r="71" spans="1:2" s="15" customFormat="1" ht="15" thickBot="1" x14ac:dyDescent="0.35">
      <c r="A71" s="192" t="s">
        <v>388</v>
      </c>
      <c r="B71" s="150">
        <f>'2 Application Form '!DZ2</f>
        <v>0</v>
      </c>
    </row>
    <row r="72" spans="1:2" s="15" customFormat="1" ht="15" thickBot="1" x14ac:dyDescent="0.35">
      <c r="A72" s="192" t="s">
        <v>389</v>
      </c>
      <c r="B72" s="150">
        <f>'2 Application Form '!DZ8</f>
        <v>0</v>
      </c>
    </row>
    <row r="73" spans="1:2" ht="15" thickBot="1" x14ac:dyDescent="0.35">
      <c r="A73" s="192" t="s">
        <v>390</v>
      </c>
      <c r="B73" s="150">
        <f>'2 Application Form '!DZ33</f>
        <v>0</v>
      </c>
    </row>
    <row r="74" spans="1:2" ht="15" thickBot="1" x14ac:dyDescent="0.35">
      <c r="A74" s="192" t="s">
        <v>391</v>
      </c>
      <c r="B74" s="150">
        <f>'2 Application Form '!DZ37</f>
        <v>0</v>
      </c>
    </row>
    <row r="75" spans="1:2" ht="15" thickBot="1" x14ac:dyDescent="0.35">
      <c r="A75" s="192" t="s">
        <v>392</v>
      </c>
      <c r="B75" s="159">
        <f>'2 Application Form '!DZ54</f>
        <v>0</v>
      </c>
    </row>
    <row r="76" spans="1:2" ht="15" thickBot="1" x14ac:dyDescent="0.35">
      <c r="A76" s="192" t="s">
        <v>393</v>
      </c>
      <c r="B76" s="154">
        <f>'2 Application Form '!ED3</f>
        <v>0</v>
      </c>
    </row>
    <row r="77" spans="1:2" ht="15" thickBot="1" x14ac:dyDescent="0.35">
      <c r="A77" s="192" t="s">
        <v>394</v>
      </c>
      <c r="B77" s="172">
        <f>'2 Application Form '!ED9</f>
        <v>0</v>
      </c>
    </row>
    <row r="78" spans="1:2" ht="15" thickBot="1" x14ac:dyDescent="0.35">
      <c r="A78" s="192" t="s">
        <v>395</v>
      </c>
      <c r="B78" s="164">
        <f>'2 Application Form '!ED34</f>
        <v>0</v>
      </c>
    </row>
    <row r="79" spans="1:2" ht="15" thickBot="1" x14ac:dyDescent="0.35">
      <c r="A79" s="192" t="s">
        <v>396</v>
      </c>
      <c r="B79" s="154">
        <f>'2 Application Form '!ED38</f>
        <v>0</v>
      </c>
    </row>
    <row r="80" spans="1:2" ht="15" thickBot="1" x14ac:dyDescent="0.35">
      <c r="A80" s="192" t="s">
        <v>397</v>
      </c>
      <c r="B80" s="154">
        <f>'2 Application Form '!ED55</f>
        <v>0</v>
      </c>
    </row>
    <row r="81" spans="1:2" ht="15" thickBot="1" x14ac:dyDescent="0.35">
      <c r="A81" s="192" t="s">
        <v>398</v>
      </c>
      <c r="B81" s="154">
        <f>'2 Application Form '!EE3</f>
        <v>0</v>
      </c>
    </row>
    <row r="82" spans="1:2" ht="15" thickBot="1" x14ac:dyDescent="0.35">
      <c r="A82" s="192" t="s">
        <v>399</v>
      </c>
      <c r="B82" s="154">
        <f>'2 Application Form '!EE9</f>
        <v>0</v>
      </c>
    </row>
    <row r="83" spans="1:2" ht="15" thickBot="1" x14ac:dyDescent="0.35">
      <c r="A83" s="192" t="s">
        <v>400</v>
      </c>
      <c r="B83" s="154">
        <f>'2 Application Form '!EE34</f>
        <v>0</v>
      </c>
    </row>
    <row r="84" spans="1:2" ht="15" thickBot="1" x14ac:dyDescent="0.35">
      <c r="A84" s="192" t="s">
        <v>401</v>
      </c>
      <c r="B84" s="154">
        <f>'2 Application Form '!EE38</f>
        <v>0</v>
      </c>
    </row>
    <row r="85" spans="1:2" x14ac:dyDescent="0.3">
      <c r="A85" s="190" t="s">
        <v>402</v>
      </c>
      <c r="B85" s="154">
        <f>'2 Application Form '!EE55</f>
        <v>0</v>
      </c>
    </row>
    <row r="86" spans="1:2" x14ac:dyDescent="0.3">
      <c r="A86" s="190" t="s">
        <v>403</v>
      </c>
      <c r="B86" s="154">
        <f>'2 Application Form '!EF3</f>
        <v>0</v>
      </c>
    </row>
    <row r="87" spans="1:2" x14ac:dyDescent="0.3">
      <c r="A87" s="190" t="s">
        <v>404</v>
      </c>
      <c r="B87" s="154">
        <f>'2 Application Form '!EF9</f>
        <v>0</v>
      </c>
    </row>
    <row r="88" spans="1:2" x14ac:dyDescent="0.3">
      <c r="A88" s="190" t="s">
        <v>405</v>
      </c>
      <c r="B88" s="154">
        <f>'2 Application Form '!EF34</f>
        <v>0</v>
      </c>
    </row>
    <row r="89" spans="1:2" x14ac:dyDescent="0.3">
      <c r="A89" s="190" t="s">
        <v>406</v>
      </c>
      <c r="B89" s="154">
        <f>'2 Application Form '!EF38</f>
        <v>0</v>
      </c>
    </row>
    <row r="90" spans="1:2" x14ac:dyDescent="0.3">
      <c r="A90" s="190" t="s">
        <v>407</v>
      </c>
      <c r="B90" s="154">
        <f>'2 Application Form '!EF55</f>
        <v>0</v>
      </c>
    </row>
    <row r="91" spans="1:2" x14ac:dyDescent="0.3">
      <c r="A91" s="190" t="s">
        <v>408</v>
      </c>
      <c r="B91" s="154">
        <f>'2 Application Form '!EG3</f>
        <v>0</v>
      </c>
    </row>
    <row r="92" spans="1:2" x14ac:dyDescent="0.3">
      <c r="A92" s="190" t="s">
        <v>409</v>
      </c>
      <c r="B92" s="154">
        <f>'2 Application Form '!EG9</f>
        <v>0</v>
      </c>
    </row>
    <row r="93" spans="1:2" x14ac:dyDescent="0.3">
      <c r="A93" s="190" t="s">
        <v>410</v>
      </c>
      <c r="B93" s="154">
        <f>'2 Application Form '!EG34</f>
        <v>0</v>
      </c>
    </row>
    <row r="94" spans="1:2" x14ac:dyDescent="0.3">
      <c r="A94" s="190" t="s">
        <v>411</v>
      </c>
      <c r="B94" s="154">
        <f>'2 Application Form '!EG38</f>
        <v>0</v>
      </c>
    </row>
    <row r="95" spans="1:2" x14ac:dyDescent="0.3">
      <c r="A95" s="190" t="s">
        <v>412</v>
      </c>
      <c r="B95" s="154">
        <f>'2 Application Form '!EG55</f>
        <v>0</v>
      </c>
    </row>
    <row r="96" spans="1:2" x14ac:dyDescent="0.3">
      <c r="A96" s="190" t="s">
        <v>413</v>
      </c>
      <c r="B96" s="154">
        <f>'2 Application Form '!EH3</f>
        <v>0</v>
      </c>
    </row>
    <row r="97" spans="1:2" x14ac:dyDescent="0.3">
      <c r="A97" s="190" t="s">
        <v>414</v>
      </c>
      <c r="B97" s="154">
        <f>'2 Application Form '!EH9</f>
        <v>0</v>
      </c>
    </row>
    <row r="98" spans="1:2" x14ac:dyDescent="0.3">
      <c r="A98" s="190" t="s">
        <v>415</v>
      </c>
      <c r="B98" s="154">
        <f>'2 Application Form '!EH34</f>
        <v>0</v>
      </c>
    </row>
    <row r="99" spans="1:2" x14ac:dyDescent="0.3">
      <c r="A99" s="190" t="s">
        <v>416</v>
      </c>
      <c r="B99" s="154">
        <f>'2 Application Form '!EH38</f>
        <v>0</v>
      </c>
    </row>
    <row r="100" spans="1:2" x14ac:dyDescent="0.3">
      <c r="A100" s="190" t="s">
        <v>417</v>
      </c>
      <c r="B100" s="154">
        <f>'2 Application Form '!EH55</f>
        <v>0</v>
      </c>
    </row>
    <row r="101" spans="1:2" x14ac:dyDescent="0.3">
      <c r="A101" s="190" t="s">
        <v>355</v>
      </c>
      <c r="B101" s="154"/>
    </row>
    <row r="102" spans="1:2" x14ac:dyDescent="0.3">
      <c r="A102" s="190" t="s">
        <v>356</v>
      </c>
      <c r="B102" s="154"/>
    </row>
    <row r="103" spans="1:2" x14ac:dyDescent="0.3">
      <c r="A103" s="190" t="s">
        <v>357</v>
      </c>
      <c r="B103" s="154" t="s">
        <v>418</v>
      </c>
    </row>
    <row r="104" spans="1:2" x14ac:dyDescent="0.3">
      <c r="A104" s="190" t="s">
        <v>358</v>
      </c>
      <c r="B104" s="154" t="s">
        <v>418</v>
      </c>
    </row>
    <row r="105" spans="1:2" x14ac:dyDescent="0.3">
      <c r="A105" s="190" t="s">
        <v>359</v>
      </c>
      <c r="B105" s="154" t="s">
        <v>418</v>
      </c>
    </row>
    <row r="106" spans="1:2" x14ac:dyDescent="0.3">
      <c r="A106" s="190" t="s">
        <v>360</v>
      </c>
      <c r="B106" s="154" t="s">
        <v>418</v>
      </c>
    </row>
    <row r="107" spans="1:2" x14ac:dyDescent="0.3">
      <c r="A107" s="199" t="s">
        <v>361</v>
      </c>
      <c r="B107" s="154" t="s">
        <v>418</v>
      </c>
    </row>
    <row r="108" spans="1:2" x14ac:dyDescent="0.3">
      <c r="A108" s="200" t="s">
        <v>362</v>
      </c>
      <c r="B108" s="154"/>
    </row>
    <row r="109" spans="1:2" x14ac:dyDescent="0.3">
      <c r="A109" s="190" t="s">
        <v>363</v>
      </c>
      <c r="B109" s="154"/>
    </row>
    <row r="110" spans="1:2" x14ac:dyDescent="0.3">
      <c r="A110" s="190" t="s">
        <v>364</v>
      </c>
      <c r="B110" s="154"/>
    </row>
    <row r="111" spans="1:2" x14ac:dyDescent="0.3">
      <c r="A111" s="190" t="s">
        <v>365</v>
      </c>
      <c r="B111" s="154"/>
    </row>
    <row r="112" spans="1:2" x14ac:dyDescent="0.3">
      <c r="A112" s="190" t="s">
        <v>366</v>
      </c>
      <c r="B112" s="154"/>
    </row>
    <row r="113" spans="1:2" x14ac:dyDescent="0.3">
      <c r="A113" s="201" t="s">
        <v>367</v>
      </c>
      <c r="B113" s="154"/>
    </row>
    <row r="114" spans="1:2" x14ac:dyDescent="0.3">
      <c r="A114" s="189" t="s">
        <v>347</v>
      </c>
      <c r="B114" s="154"/>
    </row>
    <row r="115" spans="1:2" x14ac:dyDescent="0.3">
      <c r="A115" s="190" t="s">
        <v>348</v>
      </c>
      <c r="B115" s="154"/>
    </row>
    <row r="116" spans="1:2" x14ac:dyDescent="0.3">
      <c r="A116" s="190" t="s">
        <v>349</v>
      </c>
      <c r="B116" s="154"/>
    </row>
    <row r="117" spans="1:2" x14ac:dyDescent="0.3">
      <c r="A117" s="190" t="s">
        <v>350</v>
      </c>
      <c r="B117" s="154"/>
    </row>
    <row r="118" spans="1:2" x14ac:dyDescent="0.3">
      <c r="A118" s="190" t="s">
        <v>351</v>
      </c>
      <c r="B118" s="154"/>
    </row>
    <row r="119" spans="1:2" x14ac:dyDescent="0.3">
      <c r="A119" s="190" t="s">
        <v>352</v>
      </c>
      <c r="B119" s="154"/>
    </row>
    <row r="120" spans="1:2" x14ac:dyDescent="0.3">
      <c r="A120" s="190" t="s">
        <v>292</v>
      </c>
      <c r="B120" s="154"/>
    </row>
  </sheetData>
  <sheetProtection algorithmName="SHA-512" hashValue="AT8ULpPuA4LR6TVRAZRrfeuR2RkAg5s2ylJk4FE6Kb90ZxHy84UD1qGxI0jovNbyS/go8RIVYGVIyo28d9bdeA==" saltValue="CJJNy/Nz6q7hFyU/XFLVf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7da810-8436-4ccd-8395-b474a7c792cf">
      <Terms xmlns="http://schemas.microsoft.com/office/infopath/2007/PartnerControls"/>
    </lcf76f155ced4ddcb4097134ff3c332f>
    <TaxCatchAll xmlns="3347fefc-3e6a-4795-8918-4336afce37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E8B32D884B1B49B1A73D6D0F081FA5" ma:contentTypeVersion="10" ma:contentTypeDescription="Create a new document." ma:contentTypeScope="" ma:versionID="bcdbbf69f78ea119335af4f95772b5ca">
  <xsd:schema xmlns:xsd="http://www.w3.org/2001/XMLSchema" xmlns:xs="http://www.w3.org/2001/XMLSchema" xmlns:p="http://schemas.microsoft.com/office/2006/metadata/properties" xmlns:ns2="627da810-8436-4ccd-8395-b474a7c792cf" xmlns:ns3="3347fefc-3e6a-4795-8918-4336afce3728" targetNamespace="http://schemas.microsoft.com/office/2006/metadata/properties" ma:root="true" ma:fieldsID="489c08b7e7a27023db598eb5f4ce045e" ns2:_="" ns3:_="">
    <xsd:import namespace="627da810-8436-4ccd-8395-b474a7c792cf"/>
    <xsd:import namespace="3347fefc-3e6a-4795-8918-4336afce37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da810-8436-4ccd-8395-b474a7c792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57e1f94-9c28-4ccf-9bd5-2de6196d524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47fefc-3e6a-4795-8918-4336afce37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a6ee43b-45af-4283-9b47-38c74de94667}" ma:internalName="TaxCatchAll" ma:showField="CatchAllData" ma:web="3347fefc-3e6a-4795-8918-4336afce37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A31E19-F4B3-4C22-8547-AB4ACE4EA89D}">
  <ds:schemaRefs>
    <ds:schemaRef ds:uri="http://schemas.microsoft.com/office/2006/metadata/properties"/>
    <ds:schemaRef ds:uri="http://schemas.microsoft.com/office/infopath/2007/PartnerControls"/>
    <ds:schemaRef ds:uri="627da810-8436-4ccd-8395-b474a7c792cf"/>
    <ds:schemaRef ds:uri="3347fefc-3e6a-4795-8918-4336afce3728"/>
  </ds:schemaRefs>
</ds:datastoreItem>
</file>

<file path=customXml/itemProps2.xml><?xml version="1.0" encoding="utf-8"?>
<ds:datastoreItem xmlns:ds="http://schemas.openxmlformats.org/officeDocument/2006/customXml" ds:itemID="{C1FF4BED-9896-4C47-8C87-592D1ABE7628}">
  <ds:schemaRefs>
    <ds:schemaRef ds:uri="http://schemas.microsoft.com/sharepoint/v3/contenttype/forms"/>
  </ds:schemaRefs>
</ds:datastoreItem>
</file>

<file path=customXml/itemProps3.xml><?xml version="1.0" encoding="utf-8"?>
<ds:datastoreItem xmlns:ds="http://schemas.openxmlformats.org/officeDocument/2006/customXml" ds:itemID="{131AA6CB-64E9-4E22-87AF-3A9E12498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da810-8436-4ccd-8395-b474a7c792cf"/>
    <ds:schemaRef ds:uri="3347fefc-3e6a-4795-8918-4336afce3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Hidden Sheet 1 - calculations</vt:lpstr>
      <vt:lpstr>Hidden Sheet 2 - result outputs</vt:lpstr>
      <vt:lpstr>1 Tool to Assess Capacity</vt:lpstr>
      <vt:lpstr>2 Application Form </vt:lpstr>
      <vt:lpstr>3 Budget</vt:lpstr>
      <vt:lpstr>Sheet1</vt:lpstr>
      <vt:lpstr>Hidden - All data</vt:lpstr>
      <vt:lpstr>Sheet2</vt:lpstr>
      <vt:lpstr>TP</vt:lpstr>
      <vt:lpstr>'2 Application Form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Kristopher Bonnett</dc:creator>
  <cp:keywords/>
  <dc:description/>
  <cp:lastModifiedBy>Jennifer Mah</cp:lastModifiedBy>
  <cp:revision/>
  <cp:lastPrinted>2025-12-08T14:25:59Z</cp:lastPrinted>
  <dcterms:created xsi:type="dcterms:W3CDTF">2019-07-23T21:48:38Z</dcterms:created>
  <dcterms:modified xsi:type="dcterms:W3CDTF">2026-01-09T16:26:17Z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0x01010001E8B32D884B1B49B1A73D6D0F081FA5</vt:lpwstr>
  </property>
  <property fmtid="{D5CDD505-2E9C-101B-9397-08002B2CF9AE}" pid="3" name="MediaServiceImageTags">
    <vt:lpwstr/>
  </property>
</Properties>
</file>